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492" windowHeight="4116" activeTab="3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<sst xmlns="http://schemas.openxmlformats.org/spreadsheetml/2006/main" count="156" uniqueCount="132">
  <si>
    <t xml:space="preserve">INTERIM FINANCIAL REPORT ON CONSOLIDATED RESULTS FOR THE </t>
  </si>
  <si>
    <t>( The figures have not been audited)</t>
  </si>
  <si>
    <t>CONDENSED CONSOLIDATED INCOME STATEMENT</t>
  </si>
  <si>
    <t>Comparative</t>
  </si>
  <si>
    <t>Cumulative</t>
  </si>
  <si>
    <t>To Date</t>
  </si>
  <si>
    <t>RM '000</t>
  </si>
  <si>
    <t>Revenue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</si>
  <si>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</si>
  <si>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</si>
  <si>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</si>
  <si>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</si>
  <si>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</si>
  <si>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</si>
  <si>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>Earnings Per share</t>
  </si>
  <si>
    <t xml:space="preserve"> - Basic ( Sen)</t>
  </si>
  <si>
    <t xml:space="preserve"> - Diluted ( Sen)</t>
  </si>
  <si>
    <t>Current</t>
  </si>
  <si>
    <t>Quarter</t>
  </si>
  <si>
    <t>Ended</t>
  </si>
  <si>
    <t>Net Profit /(Loss) For The Period</t>
  </si>
  <si>
    <t xml:space="preserve"> </t>
  </si>
  <si>
    <t>JERASIA CAPITAL BERHAD ( 503248-A)</t>
  </si>
  <si>
    <t>CURRENT</t>
  </si>
  <si>
    <t>QUARTER</t>
  </si>
  <si>
    <t>FINANCIAL</t>
  </si>
  <si>
    <t>YEAR ENDED</t>
  </si>
  <si>
    <t>Property , plant &amp; equipment</t>
  </si>
  <si>
    <t>Goodwill on consolidation</t>
  </si>
  <si>
    <t>Intangible assets</t>
  </si>
  <si>
    <t>Current Assets</t>
  </si>
  <si>
    <t xml:space="preserve">     Inventories</t>
  </si>
  <si>
    <t xml:space="preserve">     Trade and other receivables</t>
  </si>
  <si>
    <t xml:space="preserve">     Cash and bank balances</t>
  </si>
  <si>
    <t>Current Liabilities</t>
  </si>
  <si>
    <t xml:space="preserve">    Trade and other payables</t>
  </si>
  <si>
    <t xml:space="preserve">    Short term borrowings</t>
  </si>
  <si>
    <t xml:space="preserve">    Provision for taxation</t>
  </si>
  <si>
    <t>Shareholders' Fund</t>
  </si>
  <si>
    <t>Share Capital</t>
  </si>
  <si>
    <t>Long Term Liabilities</t>
  </si>
  <si>
    <t xml:space="preserve">       Deferred Taxation</t>
  </si>
  <si>
    <t>NET CURRENT ASSETS</t>
  </si>
  <si>
    <t>Financed By :</t>
  </si>
  <si>
    <t xml:space="preserve">      Subordinated Loan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</si>
  <si>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</si>
  <si>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</si>
  <si>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</si>
  <si>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</si>
  <si>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</si>
  <si>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</si>
  <si>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Profit after tax for the period</t>
  </si>
  <si>
    <t>Retained profit</t>
  </si>
  <si>
    <t>CONDENSED CONSOLIDATED CASHFLOW STATEMENT</t>
  </si>
  <si>
    <t>Adjustment for :-</t>
  </si>
  <si>
    <t>Interest Income</t>
  </si>
  <si>
    <t>Interest Expenses</t>
  </si>
  <si>
    <t>Taxation paid</t>
  </si>
  <si>
    <t>Payment of entrance fees</t>
  </si>
  <si>
    <t>Dividend paid</t>
  </si>
  <si>
    <t>Cash and cash equivalents brought forward</t>
  </si>
  <si>
    <t>Net cash and cash equivalents carried forward</t>
  </si>
  <si>
    <t>Deposits with licensed banks</t>
  </si>
  <si>
    <t>Cash and bank balances</t>
  </si>
  <si>
    <t>ENDED</t>
  </si>
  <si>
    <t>RM'000</t>
  </si>
  <si>
    <t>CASH FLOW FROM INVESTING ACTIVITIES</t>
  </si>
  <si>
    <t>CASH FLOW FROM FINANCING ACTIVITIES</t>
  </si>
  <si>
    <t>Operating Profit</t>
  </si>
  <si>
    <t>CASHFLOW FROM OPERATING ACTIVITIES</t>
  </si>
  <si>
    <t>Net Profit before tax</t>
  </si>
  <si>
    <t>Changes in working capital:-</t>
  </si>
  <si>
    <t>Net change in current assets</t>
  </si>
  <si>
    <t>Net change in current liabilities</t>
  </si>
  <si>
    <t>Net cash generated from/(used in) operating activities</t>
  </si>
  <si>
    <t>Net cash generated from/(used in) investing activities</t>
  </si>
  <si>
    <t>Bank borrowings</t>
  </si>
  <si>
    <t>Net cash generated/(used in) financing activities</t>
  </si>
  <si>
    <t>Cash and cash equivalents comprise:-</t>
  </si>
  <si>
    <t>Depreciation</t>
  </si>
  <si>
    <t>Interest Paid</t>
  </si>
  <si>
    <t>Interest Received</t>
  </si>
  <si>
    <t>PERIOD</t>
  </si>
  <si>
    <t>UNAUDITED</t>
  </si>
  <si>
    <t>AUDITED</t>
  </si>
  <si>
    <t>Net(decrease)/ increase in cash and cash equivalents</t>
  </si>
  <si>
    <t>3 Months</t>
  </si>
  <si>
    <t>Operating profit before changes in working capital</t>
  </si>
  <si>
    <t>Balance as at 1 January 2005</t>
  </si>
  <si>
    <t>Note : The condensed consolidated statements of changes in equity should be read in conjunction</t>
  </si>
  <si>
    <t>Remarks : The diluted Earnings Per Share are not presented in the above as the effect of</t>
  </si>
  <si>
    <t>The condensed consolidated income statements should be read in conjunction</t>
  </si>
  <si>
    <t>the assumed conversion of the warrants during the financial period is anti - dilutive.</t>
  </si>
  <si>
    <t>The Condensed Consolidated Balance Sheet should be read in conjunction</t>
  </si>
  <si>
    <t>Note : The condensed cash flow statement should be read in conjunction</t>
  </si>
  <si>
    <t>Foreign</t>
  </si>
  <si>
    <t>Exchange</t>
  </si>
  <si>
    <t>Reserve</t>
  </si>
  <si>
    <t>Net effect of exchange rate changes</t>
  </si>
  <si>
    <t>Translation difference for the period</t>
  </si>
  <si>
    <t>31/12/2005</t>
  </si>
  <si>
    <t>Net Assets Per Share (RM) *</t>
  </si>
  <si>
    <t>* The net assets per share is based on the computation of total assets (including intangibles) minus</t>
  </si>
  <si>
    <t xml:space="preserve">   total liabilities divided by total number of ordinary shares in circulation</t>
  </si>
  <si>
    <t>AS AT END OF</t>
  </si>
  <si>
    <t>FOR THE QUARTER ENDED 31 MARCH 2006</t>
  </si>
  <si>
    <t>31/03/2005</t>
  </si>
  <si>
    <t>31/03/2006</t>
  </si>
  <si>
    <t>with the audited annual financial report for the year ended 31 December 2005</t>
  </si>
  <si>
    <t>CONDENSED CONSOLIDATED BALANCE SHEET AS AT 31 MARCH 2006</t>
  </si>
  <si>
    <t>ended 31 MARCH 2005</t>
  </si>
  <si>
    <t>Balance as at 31 MARCH 2005</t>
  </si>
  <si>
    <t>ended 31 MARCH 2006</t>
  </si>
  <si>
    <t>Balance as at 1 January 2006</t>
  </si>
  <si>
    <t>Balance as at 31 MARCH 2006</t>
  </si>
  <si>
    <t>Long term deposit</t>
  </si>
  <si>
    <t>Minority</t>
  </si>
  <si>
    <t>Interest</t>
  </si>
  <si>
    <t>Minority interest for the period</t>
  </si>
  <si>
    <t>AS AT PRECEEDING</t>
  </si>
  <si>
    <t>Payment of long term deposits</t>
  </si>
  <si>
    <t>Subsidiary under liquidation</t>
  </si>
  <si>
    <t>Purchase of property, plant &amp; equipments</t>
  </si>
  <si>
    <t>RESTATED</t>
  </si>
  <si>
    <t>Attributable to :</t>
  </si>
  <si>
    <t xml:space="preserve"> - Equity holders of the parent</t>
  </si>
  <si>
    <t xml:space="preserve"> - Minority interest</t>
  </si>
  <si>
    <t>Equity</t>
  </si>
  <si>
    <t>FIRST QUARTER ENDED 31 MARCH 2006</t>
  </si>
  <si>
    <t>Effect of non-consolidation of subsidiary</t>
  </si>
  <si>
    <t>(under liquidation)</t>
  </si>
  <si>
    <t>Effect of non-consolidation of subsidiary (under liquidation), net of cash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</si>
</sst>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0.00_);[Red]\(0.00\)"/>
    <numFmt numFmtId="183" formatCode="0.00_);\(0.00\)"/>
    <numFmt numFmtId="184" formatCode="0.0_);\(0.0\)"/>
    <numFmt numFmtId="185" formatCode="0_);\(0\)"/>
    <numFmt numFmtId="186" formatCode="#,##0.0_);\(#,##0.0\)"/>
    <numFmt numFmtId="187" formatCode="#,##0.00;[Red]#,##0.00"/>
    <numFmt numFmtId="188" formatCode="#,##0.000_);\(#,##0.000\)"/>
    <numFmt numFmtId="189" formatCode="#,##0.0000_);\(#,##0.0000\)"/>
    <numFmt numFmtId="190" formatCode="_(* #,##0.0_);_(* \(#,##0.0\);_(* &quot;-&quot;_);_(@_)"/>
    <numFmt numFmtId="191" formatCode="_(* #,##0.00_);_(* \(#,##0.00\);_(* &quot;-&quot;_);_(@_)"/>
    <numFmt numFmtId="192" formatCode="_(* #,##0.0000_);_(* \(#,##0.0000\);_(* &quot;-&quot;??_);_(@_)"/>
    <numFmt numFmtId="193" formatCode="_(* #,##0_);_(* \(#,##0\);_(* &quot;-&quot;??_);_(@_)"/>
    <numFmt numFmtId="194" formatCode="_(* #,##0.0000_);_(* \(#,##0.0000\);_(* &quot;-&quot;????_);_(@_)"/>
    <numFmt numFmtId="195" formatCode="_(* #,##0.000_);_(* \(#,##0.000\);_(* &quot;-&quot;_);_(@_)"/>
    <numFmt numFmtId="196" formatCode="_(* #,##0.0000_);_(* \(#,##0.0000\);_(* &quot;-&quot;_);_(@_)"/>
    <numFmt numFmtId="197" formatCode="0.0%"/>
    <numFmt numFmtId="198" formatCode="_(* #,##0.0_);_(* \(#,##0.0\);_(* &quot;-&quot;?_);_(@_)"/>
    <numFmt numFmtId="199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10"/>
      <color indexed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1" fillId="0" borderId="0" xfId="15" applyNumberFormat="1" applyFont="1" applyAlignment="1">
      <alignment/>
    </xf>
    <xf numFmtId="49" fontId="0" fillId="0" borderId="0" xfId="0" applyNumberFormat="1" applyAlignment="1">
      <alignment/>
    </xf>
    <xf numFmtId="179" fontId="0" fillId="0" borderId="0" xfId="15" applyNumberFormat="1" applyAlignment="1">
      <alignment horizontal="right"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5" xfId="15" applyNumberFormat="1" applyFont="1" applyBorder="1" applyAlignment="1">
      <alignment/>
    </xf>
    <xf numFmtId="179" fontId="0" fillId="0" borderId="5" xfId="0" applyNumberFormat="1" applyBorder="1" applyAlignment="1">
      <alignment/>
    </xf>
    <xf numFmtId="0" fontId="4" fillId="0" borderId="0" xfId="0" applyFont="1" applyAlignment="1">
      <alignment/>
    </xf>
    <xf numFmtId="179" fontId="0" fillId="0" borderId="6" xfId="15" applyNumberFormat="1" applyBorder="1" applyAlignment="1">
      <alignment/>
    </xf>
    <xf numFmtId="179" fontId="0" fillId="0" borderId="7" xfId="15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179" fontId="0" fillId="0" borderId="8" xfId="15" applyNumberForma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7" fontId="1" fillId="0" borderId="0" xfId="15" applyFont="1" applyAlignment="1">
      <alignment/>
    </xf>
    <xf numFmtId="49" fontId="1" fillId="0" borderId="0" xfId="0" applyNumberFormat="1" applyFont="1" applyAlignment="1">
      <alignment horizontal="right"/>
    </xf>
    <xf numFmtId="179" fontId="0" fillId="0" borderId="3" xfId="15" applyNumberFormat="1" applyFont="1" applyBorder="1" applyAlignment="1">
      <alignment/>
    </xf>
    <xf numFmtId="179" fontId="0" fillId="0" borderId="0" xfId="15" applyNumberFormat="1" applyBorder="1" applyAlignment="1">
      <alignment/>
    </xf>
    <xf numFmtId="177" fontId="0" fillId="0" borderId="0" xfId="15" applyAlignment="1">
      <alignment/>
    </xf>
    <xf numFmtId="49" fontId="1" fillId="0" borderId="0" xfId="0" applyNumberFormat="1" applyFont="1" applyAlignment="1">
      <alignment horizontal="center"/>
    </xf>
    <xf numFmtId="179" fontId="0" fillId="0" borderId="0" xfId="15" applyNumberFormat="1" applyFont="1" applyFill="1" applyAlignment="1">
      <alignment/>
    </xf>
    <xf numFmtId="179" fontId="0" fillId="0" borderId="0" xfId="15" applyNumberFormat="1" applyFill="1" applyAlignment="1">
      <alignment/>
    </xf>
    <xf numFmtId="41" fontId="0" fillId="0" borderId="0" xfId="15" applyNumberFormat="1" applyAlignment="1">
      <alignment horizontal="right"/>
    </xf>
    <xf numFmtId="41" fontId="0" fillId="0" borderId="0" xfId="15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179" fontId="0" fillId="0" borderId="0" xfId="0" applyNumberFormat="1" applyAlignment="1">
      <alignment/>
    </xf>
    <xf numFmtId="191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41" fontId="0" fillId="0" borderId="8" xfId="15" applyNumberFormat="1" applyFont="1" applyBorder="1" applyAlignment="1">
      <alignment/>
    </xf>
    <xf numFmtId="179" fontId="0" fillId="0" borderId="0" xfId="15" applyNumberFormat="1" applyAlignment="1">
      <alignment/>
    </xf>
    <xf numFmtId="0" fontId="0" fillId="0" borderId="0" xfId="0" applyAlignment="1">
      <alignment/>
    </xf>
    <xf numFmtId="41" fontId="0" fillId="0" borderId="1" xfId="15" applyNumberFormat="1" applyFont="1" applyBorder="1" applyAlignment="1">
      <alignment/>
    </xf>
    <xf numFmtId="179" fontId="0" fillId="0" borderId="0" xfId="15" applyNumberFormat="1" applyBorder="1" applyAlignment="1">
      <alignment/>
    </xf>
    <xf numFmtId="49" fontId="0" fillId="0" borderId="0" xfId="15" applyNumberFormat="1" applyFont="1" applyAlignment="1">
      <alignment/>
    </xf>
    <xf numFmtId="177" fontId="0" fillId="0" borderId="0" xfId="15" applyFont="1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177" fontId="7" fillId="0" borderId="0" xfId="15" applyFont="1" applyAlignment="1">
      <alignment vertical="center"/>
    </xf>
    <xf numFmtId="41" fontId="0" fillId="0" borderId="6" xfId="15" applyNumberFormat="1" applyBorder="1" applyAlignment="1">
      <alignment/>
    </xf>
    <xf numFmtId="179" fontId="8" fillId="0" borderId="0" xfId="0" applyNumberFormat="1" applyFont="1" applyAlignment="1">
      <alignment/>
    </xf>
    <xf numFmtId="41" fontId="8" fillId="0" borderId="0" xfId="15" applyNumberFormat="1" applyFont="1" applyAlignment="1">
      <alignment/>
    </xf>
    <xf numFmtId="179" fontId="8" fillId="0" borderId="0" xfId="15" applyNumberFormat="1" applyFont="1" applyAlignment="1">
      <alignment/>
    </xf>
    <xf numFmtId="41" fontId="0" fillId="0" borderId="0" xfId="0" applyNumberFormat="1" applyAlignment="1">
      <alignment/>
    </xf>
    <xf numFmtId="41" fontId="0" fillId="0" borderId="1" xfId="15" applyNumberFormat="1" applyFont="1" applyFill="1" applyBorder="1" applyAlignment="1">
      <alignment/>
    </xf>
    <xf numFmtId="0" fontId="9" fillId="0" borderId="0" xfId="0" applyFont="1" applyAlignment="1">
      <alignment/>
    </xf>
    <xf numFmtId="41" fontId="1" fillId="0" borderId="0" xfId="0" applyNumberFormat="1" applyFont="1" applyAlignment="1">
      <alignment horizontal="right"/>
    </xf>
    <xf numFmtId="41" fontId="0" fillId="0" borderId="1" xfId="15" applyNumberFormat="1" applyFont="1" applyBorder="1" applyAlignment="1">
      <alignment horizontal="right"/>
    </xf>
    <xf numFmtId="41" fontId="0" fillId="0" borderId="5" xfId="15" applyNumberFormat="1" applyBorder="1" applyAlignment="1">
      <alignment horizontal="right"/>
    </xf>
    <xf numFmtId="41" fontId="0" fillId="0" borderId="0" xfId="15" applyNumberFormat="1" applyBorder="1" applyAlignment="1">
      <alignment horizontal="right"/>
    </xf>
    <xf numFmtId="41" fontId="0" fillId="0" borderId="5" xfId="15" applyNumberFormat="1" applyFont="1" applyBorder="1" applyAlignment="1">
      <alignment/>
    </xf>
    <xf numFmtId="177" fontId="0" fillId="0" borderId="0" xfId="15" applyFont="1" applyAlignment="1">
      <alignment horizontal="right"/>
    </xf>
    <xf numFmtId="41" fontId="0" fillId="0" borderId="0" xfId="15" applyNumberFormat="1" applyFill="1" applyAlignment="1">
      <alignment/>
    </xf>
    <xf numFmtId="41" fontId="0" fillId="0" borderId="0" xfId="15" applyNumberFormat="1" applyFont="1" applyFill="1" applyAlignment="1">
      <alignment/>
    </xf>
    <xf numFmtId="41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1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3"/>
  <sheetViews>
    <sheetView workbookViewId="0" topLeftCell="A1">
      <selection activeCell="A1" sqref="A1"/>
      <selection activeCell="A1" sqref="A1"/>
    </sheetView>
  </sheetViews>
  <sheetFormatPr defaultColWidth="9.140625" defaultRowHeight="12.75"/>
  <cols>
    <col min="2" max="2" width="7.421875" style="0" customWidth="1"/>
    <col min="3" max="3" width="13.00390625" style="0" customWidth="1"/>
    <col min="4" max="4" width="12.7109375" style="0" customWidth="1"/>
    <col min="5" max="5" width="4.28125" style="0" customWidth="1"/>
    <col min="6" max="6" width="12.7109375" style="0" customWidth="1"/>
    <col min="7" max="7" width="4.28125" style="0" customWidth="1"/>
    <col min="8" max="8" width="12.7109375" style="0" customWidth="1"/>
    <col min="9" max="9" width="4.28125" style="0" customWidth="1"/>
    <col min="10" max="10" width="12.7109375" style="0" customWidth="1"/>
    <col min="11" max="11" width="1.7109375" style="0" customWidth="1"/>
    <col min="14" max="14" width="10.28125" style="0" bestFit="1" customWidth="1"/>
  </cols>
  <sheetData>
    <row r="3" spans="1:9" ht="17.25">
      <c r="A3" s="2" t="s">
        <v>22</v>
      </c>
      <c r="B3" s="2"/>
      <c r="C3" s="2"/>
      <c r="D3" s="2"/>
      <c r="E3" s="2"/>
      <c r="F3" s="2"/>
      <c r="G3" s="2"/>
      <c r="H3" s="2"/>
      <c r="I3" s="2"/>
    </row>
    <row r="5" spans="1:12" ht="12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128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ht="12.75">
      <c r="A7" s="1" t="s">
        <v>1</v>
      </c>
    </row>
    <row r="10" spans="1:9" ht="15">
      <c r="A10" s="3" t="s">
        <v>2</v>
      </c>
      <c r="B10" s="3"/>
      <c r="C10" s="3"/>
      <c r="D10" s="3"/>
      <c r="E10" s="3"/>
      <c r="F10" s="3"/>
      <c r="G10" s="3"/>
      <c r="H10" s="3"/>
      <c r="I10" s="3"/>
    </row>
    <row r="11" spans="1:9" ht="15">
      <c r="A11" s="3" t="s">
        <v>105</v>
      </c>
      <c r="B11" s="3"/>
      <c r="C11" s="3"/>
      <c r="D11" s="3"/>
      <c r="E11" s="3"/>
      <c r="F11" s="3"/>
      <c r="G11" s="3"/>
      <c r="H11" s="3"/>
      <c r="I11" s="3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19" t="s">
        <v>21</v>
      </c>
    </row>
    <row r="13" spans="4:10" ht="12.75">
      <c r="D13" s="18"/>
      <c r="E13" s="18"/>
      <c r="F13" s="18"/>
      <c r="G13" s="18"/>
      <c r="H13" s="18"/>
      <c r="I13" s="18"/>
      <c r="J13" s="18" t="str">
        <f>F14</f>
        <v>Comparative</v>
      </c>
    </row>
    <row r="14" spans="4:10" ht="12.75">
      <c r="D14" s="18" t="s">
        <v>17</v>
      </c>
      <c r="E14" s="18"/>
      <c r="F14" s="18" t="s">
        <v>3</v>
      </c>
      <c r="G14" s="18"/>
      <c r="H14" s="18" t="s">
        <v>86</v>
      </c>
      <c r="I14" s="18"/>
      <c r="J14" s="18" t="str">
        <f>H14</f>
        <v>3 Months</v>
      </c>
    </row>
    <row r="15" spans="4:10" ht="12.75">
      <c r="D15" s="18" t="s">
        <v>18</v>
      </c>
      <c r="E15" s="18"/>
      <c r="F15" s="18" t="str">
        <f>D15</f>
        <v>Quarter</v>
      </c>
      <c r="G15" s="18"/>
      <c r="H15" s="18" t="s">
        <v>4</v>
      </c>
      <c r="I15" s="18"/>
      <c r="J15" s="18" t="str">
        <f>H15</f>
        <v>Cumulative</v>
      </c>
    </row>
    <row r="16" spans="4:10" ht="12.75">
      <c r="D16" s="18" t="s">
        <v>19</v>
      </c>
      <c r="E16" s="18"/>
      <c r="F16" s="18" t="str">
        <f>D16</f>
        <v>Ended</v>
      </c>
      <c r="G16" s="18"/>
      <c r="H16" s="18" t="s">
        <v>5</v>
      </c>
      <c r="I16" s="18"/>
      <c r="J16" s="18" t="str">
        <f>H16</f>
        <v>To Date</v>
      </c>
    </row>
    <row r="17" spans="4:10" ht="12.75">
      <c r="D17" s="27" t="s">
        <v>107</v>
      </c>
      <c r="E17" s="18"/>
      <c r="F17" s="27" t="s">
        <v>106</v>
      </c>
      <c r="G17" s="18"/>
      <c r="H17" s="27" t="str">
        <f>D17</f>
        <v>31/03/2006</v>
      </c>
      <c r="I17" s="18"/>
      <c r="J17" s="27" t="str">
        <f>F17</f>
        <v>31/03/2005</v>
      </c>
    </row>
    <row r="18" spans="4:10" ht="12.75">
      <c r="D18" s="18" t="s">
        <v>6</v>
      </c>
      <c r="E18" s="18"/>
      <c r="F18" s="18" t="s">
        <v>6</v>
      </c>
      <c r="G18" s="18"/>
      <c r="H18" s="18" t="s">
        <v>6</v>
      </c>
      <c r="I18" s="18"/>
      <c r="J18" s="18" t="s">
        <v>6</v>
      </c>
    </row>
    <row r="19" spans="4:10" ht="12.75">
      <c r="D19" s="18"/>
      <c r="E19" s="18"/>
      <c r="F19" s="18"/>
      <c r="G19" s="18"/>
      <c r="H19" s="18"/>
      <c r="I19" s="18"/>
      <c r="J19" s="18"/>
    </row>
    <row r="20" spans="4:10" ht="13.5" thickBot="1">
      <c r="D20" s="8"/>
      <c r="E20" s="8"/>
      <c r="F20" s="8"/>
      <c r="G20" s="8"/>
      <c r="H20" s="8"/>
      <c r="I20" s="8"/>
      <c r="J20" s="8"/>
    </row>
    <row r="21" spans="1:10" ht="13.5" thickBot="1">
      <c r="A21" s="23" t="s">
        <v>7</v>
      </c>
      <c r="B21" s="21"/>
      <c r="C21" s="21"/>
      <c r="D21" s="41">
        <v>66223</v>
      </c>
      <c r="E21" s="22"/>
      <c r="F21" s="41">
        <v>56116</v>
      </c>
      <c r="G21" s="22"/>
      <c r="H21" s="41">
        <f>D21</f>
        <v>66223</v>
      </c>
      <c r="I21" s="22"/>
      <c r="J21" s="41">
        <f>F21</f>
        <v>56116</v>
      </c>
    </row>
    <row r="22" spans="4:10" ht="12.75">
      <c r="D22" s="42"/>
      <c r="E22" s="42"/>
      <c r="F22" s="42"/>
      <c r="G22" s="42"/>
      <c r="H22" s="40"/>
      <c r="I22" s="42"/>
      <c r="J22" s="42"/>
    </row>
    <row r="23" spans="1:10" ht="12.75">
      <c r="A23" s="1" t="s">
        <v>68</v>
      </c>
      <c r="D23" s="40">
        <v>1462</v>
      </c>
      <c r="E23" s="42"/>
      <c r="F23" s="40">
        <v>1531</v>
      </c>
      <c r="G23" s="42"/>
      <c r="H23" s="40">
        <f>D23</f>
        <v>1462</v>
      </c>
      <c r="I23" s="42"/>
      <c r="J23" s="40">
        <f>F23</f>
        <v>1531</v>
      </c>
    </row>
    <row r="24" spans="4:10" ht="12.75">
      <c r="D24" s="56"/>
      <c r="E24" s="43"/>
      <c r="F24" s="43"/>
      <c r="G24" s="43"/>
      <c r="H24" s="40"/>
      <c r="I24" s="43"/>
      <c r="J24" s="40"/>
    </row>
    <row r="25" spans="1:10" ht="12.75">
      <c r="A25" t="s">
        <v>8</v>
      </c>
      <c r="D25" s="40">
        <v>369</v>
      </c>
      <c r="E25" s="42"/>
      <c r="F25" s="40">
        <v>25</v>
      </c>
      <c r="G25" s="42"/>
      <c r="H25" s="40">
        <f>D25</f>
        <v>369</v>
      </c>
      <c r="I25" s="42"/>
      <c r="J25" s="40">
        <f>F25</f>
        <v>25</v>
      </c>
    </row>
    <row r="26" spans="4:10" ht="12.75">
      <c r="D26" s="43"/>
      <c r="E26" s="43"/>
      <c r="F26" s="43"/>
      <c r="G26" s="43"/>
      <c r="H26" s="40"/>
      <c r="I26" s="43"/>
      <c r="J26" s="40"/>
    </row>
    <row r="27" spans="1:10" ht="12.75">
      <c r="A27" t="s">
        <v>9</v>
      </c>
      <c r="D27" s="40">
        <v>-344</v>
      </c>
      <c r="E27" s="42"/>
      <c r="F27" s="40">
        <v>-275</v>
      </c>
      <c r="G27" s="42"/>
      <c r="H27" s="40">
        <f>D27</f>
        <v>-344</v>
      </c>
      <c r="I27" s="42"/>
      <c r="J27" s="40">
        <f>F27</f>
        <v>-275</v>
      </c>
    </row>
    <row r="28" spans="4:10" ht="12.75">
      <c r="D28" s="42"/>
      <c r="E28" s="42"/>
      <c r="F28" s="42"/>
      <c r="G28" s="42"/>
      <c r="H28" s="42"/>
      <c r="I28" s="42"/>
      <c r="J28" s="40"/>
    </row>
    <row r="29" spans="1:10" ht="12.75">
      <c r="A29" s="1" t="s">
        <v>10</v>
      </c>
      <c r="B29" s="1"/>
      <c r="D29" s="57">
        <f>SUM(D23+D25+D27)</f>
        <v>1487</v>
      </c>
      <c r="E29" s="42"/>
      <c r="F29" s="44">
        <f>SUM(F23+F25+F27)</f>
        <v>1281</v>
      </c>
      <c r="G29" s="42"/>
      <c r="H29" s="44">
        <f>SUM(H23+H25+H27)</f>
        <v>1487</v>
      </c>
      <c r="I29" s="42"/>
      <c r="J29" s="44">
        <f>SUM(J23+J25+J27)</f>
        <v>1281</v>
      </c>
    </row>
    <row r="30" spans="1:10" ht="12.75">
      <c r="A30" s="1"/>
      <c r="B30" s="1"/>
      <c r="D30" s="45"/>
      <c r="E30" s="42"/>
      <c r="F30" s="45"/>
      <c r="G30" s="42"/>
      <c r="H30" s="45"/>
      <c r="I30" s="42"/>
      <c r="J30" s="45"/>
    </row>
    <row r="31" spans="1:10" ht="12.75">
      <c r="A31" t="s">
        <v>11</v>
      </c>
      <c r="D31" s="40">
        <v>-347</v>
      </c>
      <c r="E31" s="42"/>
      <c r="F31" s="40">
        <v>-274</v>
      </c>
      <c r="G31" s="42"/>
      <c r="H31" s="40">
        <f>D31</f>
        <v>-347</v>
      </c>
      <c r="I31" s="42"/>
      <c r="J31" s="40">
        <f>F31</f>
        <v>-274</v>
      </c>
    </row>
    <row r="32" spans="4:10" ht="12.75">
      <c r="D32" s="42"/>
      <c r="E32" s="42"/>
      <c r="F32" s="42"/>
      <c r="G32" s="42"/>
      <c r="H32" s="42"/>
      <c r="I32" s="42"/>
      <c r="J32" s="42"/>
    </row>
    <row r="33" spans="1:10" ht="12.75">
      <c r="A33" s="1" t="s">
        <v>12</v>
      </c>
      <c r="B33" s="1"/>
      <c r="D33" s="44">
        <f>SUM(D29+D31)</f>
        <v>1140</v>
      </c>
      <c r="E33" s="42"/>
      <c r="F33" s="44">
        <f>SUM(F29+F31)</f>
        <v>1007</v>
      </c>
      <c r="G33" s="42"/>
      <c r="H33" s="44">
        <f>SUM(H29+H31)</f>
        <v>1140</v>
      </c>
      <c r="I33" s="42"/>
      <c r="J33" s="44">
        <f>SUM(J29+J31)</f>
        <v>1007</v>
      </c>
    </row>
    <row r="34" spans="4:10" ht="12.75">
      <c r="D34" s="42"/>
      <c r="E34" s="42"/>
      <c r="F34" s="42"/>
      <c r="G34" s="42"/>
      <c r="H34" s="42"/>
      <c r="I34" s="42"/>
      <c r="J34" s="42"/>
    </row>
    <row r="35" spans="1:10" ht="12.75">
      <c r="A35" t="s">
        <v>13</v>
      </c>
      <c r="D35" s="40">
        <v>0</v>
      </c>
      <c r="E35" s="42"/>
      <c r="F35" s="40">
        <v>0</v>
      </c>
      <c r="G35" s="42"/>
      <c r="H35" s="40">
        <f>D35</f>
        <v>0</v>
      </c>
      <c r="I35" s="42"/>
      <c r="J35" s="40">
        <f>F35</f>
        <v>0</v>
      </c>
    </row>
    <row r="36" spans="4:10" ht="12.75">
      <c r="D36" s="46"/>
      <c r="E36" s="42"/>
      <c r="F36" s="46"/>
      <c r="G36" s="42"/>
      <c r="H36" s="46"/>
      <c r="I36" s="42"/>
      <c r="J36" s="46"/>
    </row>
    <row r="37" spans="4:10" ht="12.75">
      <c r="D37" s="42"/>
      <c r="E37" s="42"/>
      <c r="F37" s="42"/>
      <c r="G37" s="42"/>
      <c r="H37" s="42"/>
      <c r="I37" s="42"/>
      <c r="J37" s="42"/>
    </row>
    <row r="38" spans="1:10" ht="13.5" thickBot="1">
      <c r="A38" s="1" t="s">
        <v>20</v>
      </c>
      <c r="B38" s="1"/>
      <c r="C38" s="1"/>
      <c r="D38" s="63">
        <f>SUM(D33+D35)</f>
        <v>1140</v>
      </c>
      <c r="E38" s="42"/>
      <c r="F38" s="63">
        <f>SUM(F33+F35)</f>
        <v>1007</v>
      </c>
      <c r="G38" s="42"/>
      <c r="H38" s="63">
        <f>SUM(H33+H35)</f>
        <v>1140</v>
      </c>
      <c r="I38" s="42"/>
      <c r="J38" s="63">
        <f>SUM(J33+J35)</f>
        <v>1007</v>
      </c>
    </row>
    <row r="39" spans="4:10" ht="13.5" thickTop="1">
      <c r="D39" s="42"/>
      <c r="E39" s="42"/>
      <c r="F39" s="42"/>
      <c r="G39" s="42"/>
      <c r="H39" s="42"/>
      <c r="I39" s="42"/>
      <c r="J39" s="42"/>
    </row>
    <row r="40" spans="4:10" ht="12.75">
      <c r="D40" s="42"/>
      <c r="E40" s="42"/>
      <c r="F40" s="42"/>
      <c r="G40" s="42"/>
      <c r="H40" s="42"/>
      <c r="I40" s="42"/>
      <c r="J40" s="42"/>
    </row>
    <row r="41" spans="4:10" ht="12.75">
      <c r="D41" s="42"/>
      <c r="E41" s="42"/>
      <c r="F41" s="42"/>
      <c r="G41" s="42"/>
      <c r="H41" s="42"/>
      <c r="I41" s="42"/>
      <c r="J41" s="42"/>
    </row>
    <row r="42" spans="1:10" ht="12.75">
      <c r="A42" t="s">
        <v>124</v>
      </c>
      <c r="D42" s="42"/>
      <c r="E42" s="42"/>
      <c r="F42" s="42"/>
      <c r="G42" s="42"/>
      <c r="H42" s="42"/>
      <c r="I42" s="42"/>
      <c r="J42" s="42"/>
    </row>
    <row r="43" spans="1:10" ht="12.75">
      <c r="A43" t="s">
        <v>125</v>
      </c>
      <c r="D43" s="42">
        <f>D38</f>
        <v>1140</v>
      </c>
      <c r="E43" s="42"/>
      <c r="F43" s="42">
        <f>F38</f>
        <v>1007</v>
      </c>
      <c r="G43" s="42"/>
      <c r="H43" s="42">
        <f>H38</f>
        <v>1140</v>
      </c>
      <c r="I43" s="42"/>
      <c r="J43" s="42">
        <f>J38</f>
        <v>1007</v>
      </c>
    </row>
    <row r="44" spans="1:10" ht="12.75">
      <c r="A44" t="s">
        <v>126</v>
      </c>
      <c r="D44" s="42">
        <f>-D35</f>
        <v>0</v>
      </c>
      <c r="E44" s="42"/>
      <c r="F44" s="42">
        <f>-F35</f>
        <v>0</v>
      </c>
      <c r="G44" s="42"/>
      <c r="H44" s="42">
        <f>-H35</f>
        <v>0</v>
      </c>
      <c r="I44" s="42"/>
      <c r="J44" s="42">
        <f>-J35</f>
        <v>0</v>
      </c>
    </row>
    <row r="45" spans="4:10" ht="12.75">
      <c r="D45" s="40"/>
      <c r="E45" s="42"/>
      <c r="F45" s="40"/>
      <c r="G45" s="42"/>
      <c r="H45" s="40"/>
      <c r="I45" s="42"/>
      <c r="J45" s="40"/>
    </row>
    <row r="46" spans="1:10" ht="13.5" thickBot="1">
      <c r="A46" s="1" t="s">
        <v>20</v>
      </c>
      <c r="D46" s="63">
        <f>SUM(D43:D45)</f>
        <v>1140</v>
      </c>
      <c r="E46" s="42"/>
      <c r="F46" s="63">
        <f>SUM(F43:F45)</f>
        <v>1007</v>
      </c>
      <c r="G46" s="42"/>
      <c r="H46" s="63">
        <f>SUM(H43:H45)</f>
        <v>1140</v>
      </c>
      <c r="I46" s="42"/>
      <c r="J46" s="63">
        <f>SUM(J43:J45)</f>
        <v>1007</v>
      </c>
    </row>
    <row r="47" spans="4:10" ht="13.5" thickTop="1">
      <c r="D47" s="45"/>
      <c r="E47" s="42"/>
      <c r="F47" s="45"/>
      <c r="G47" s="42"/>
      <c r="H47" s="45"/>
      <c r="I47" s="42"/>
      <c r="J47" s="45"/>
    </row>
    <row r="48" spans="4:10" ht="12.75">
      <c r="D48" s="45"/>
      <c r="E48" s="42"/>
      <c r="F48" s="45"/>
      <c r="G48" s="42"/>
      <c r="H48" s="45"/>
      <c r="I48" s="42"/>
      <c r="J48" s="45"/>
    </row>
    <row r="49" spans="4:10" ht="12.75">
      <c r="D49" s="42"/>
      <c r="E49" s="42"/>
      <c r="F49" s="42"/>
      <c r="G49" s="42"/>
      <c r="H49" s="42"/>
      <c r="I49" s="42"/>
      <c r="J49" s="42"/>
    </row>
    <row r="50" spans="1:10" ht="12.75">
      <c r="A50" s="1" t="s">
        <v>14</v>
      </c>
      <c r="D50" s="47" t="s">
        <v>21</v>
      </c>
      <c r="E50" s="42"/>
      <c r="F50" s="42"/>
      <c r="G50" s="42"/>
      <c r="H50" s="42"/>
      <c r="I50" s="42"/>
      <c r="J50" s="42"/>
    </row>
    <row r="51" spans="1:10" ht="12.75">
      <c r="A51" t="s">
        <v>15</v>
      </c>
      <c r="D51" s="39">
        <f>(D38/'bs'!F45)*100</f>
        <v>1.389464446773761</v>
      </c>
      <c r="E51" s="42"/>
      <c r="F51" s="39">
        <f>(F38/'bs'!F45)*100</f>
        <v>1.2273602613168222</v>
      </c>
      <c r="G51" s="42"/>
      <c r="H51" s="39">
        <f>(H38/'bs'!F45)*100</f>
        <v>1.389464446773761</v>
      </c>
      <c r="I51" s="42"/>
      <c r="J51" s="39">
        <f>(J38/'bs'!F45)*100</f>
        <v>1.2273602613168222</v>
      </c>
    </row>
    <row r="52" spans="4:10" ht="12.75">
      <c r="D52" s="47" t="s">
        <v>21</v>
      </c>
      <c r="E52" s="42"/>
      <c r="F52" s="42"/>
      <c r="G52" s="42"/>
      <c r="H52" s="42"/>
      <c r="I52" s="42"/>
      <c r="J52" s="42"/>
    </row>
    <row r="53" spans="1:10" ht="12.75">
      <c r="A53" t="s">
        <v>16</v>
      </c>
      <c r="D53" s="39">
        <v>0</v>
      </c>
      <c r="E53" s="42"/>
      <c r="F53" s="39">
        <v>0</v>
      </c>
      <c r="G53" s="42"/>
      <c r="H53" s="39">
        <v>0</v>
      </c>
      <c r="I53" s="42"/>
      <c r="J53" s="39">
        <v>0</v>
      </c>
    </row>
    <row r="54" spans="4:10" ht="12.75">
      <c r="D54" s="47"/>
      <c r="E54" s="42"/>
      <c r="F54" s="47"/>
      <c r="G54" s="42"/>
      <c r="H54" s="47"/>
      <c r="I54" s="42"/>
      <c r="J54" s="47"/>
    </row>
    <row r="55" spans="1:10" ht="12.75">
      <c r="A55" s="1" t="s">
        <v>90</v>
      </c>
      <c r="B55" s="1"/>
      <c r="C55" s="1"/>
      <c r="D55" s="26"/>
      <c r="E55" s="7"/>
      <c r="F55" s="7"/>
      <c r="G55" s="7"/>
      <c r="H55" s="7"/>
      <c r="I55" s="7"/>
      <c r="J55" s="7"/>
    </row>
    <row r="56" spans="1:10" ht="12.75">
      <c r="A56" s="1" t="s">
        <v>92</v>
      </c>
      <c r="D56" s="5"/>
      <c r="E56" s="5"/>
      <c r="F56" s="5"/>
      <c r="G56" s="5"/>
      <c r="H56" s="5"/>
      <c r="I56" s="5"/>
      <c r="J56" s="5"/>
    </row>
    <row r="57" spans="1:10" ht="12.75">
      <c r="A57" s="1" t="s">
        <v>91</v>
      </c>
      <c r="B57" s="1"/>
      <c r="C57" s="1"/>
      <c r="D57" s="7"/>
      <c r="E57" s="7"/>
      <c r="F57" s="7"/>
      <c r="G57" s="7"/>
      <c r="H57" s="7"/>
      <c r="I57" s="7"/>
      <c r="J57" s="5"/>
    </row>
    <row r="58" spans="1:10" ht="12.75">
      <c r="A58" s="1" t="s">
        <v>108</v>
      </c>
      <c r="B58" s="1"/>
      <c r="C58" s="1"/>
      <c r="D58" s="7"/>
      <c r="E58" s="7"/>
      <c r="F58" s="7"/>
      <c r="G58" s="7"/>
      <c r="H58" s="7"/>
      <c r="I58" s="7"/>
      <c r="J58" s="5"/>
    </row>
    <row r="59" spans="4:10" ht="12.75">
      <c r="D59" s="5"/>
      <c r="E59" s="5"/>
      <c r="F59" s="5"/>
      <c r="G59" s="5"/>
      <c r="H59" s="5"/>
      <c r="I59" s="5"/>
      <c r="J59" s="5"/>
    </row>
    <row r="60" spans="4:10" ht="12.75">
      <c r="D60" s="5"/>
      <c r="E60" s="5"/>
      <c r="F60" s="5"/>
      <c r="G60" s="5"/>
      <c r="H60" s="5"/>
      <c r="I60" s="5"/>
      <c r="J60" s="5"/>
    </row>
    <row r="61" spans="4:10" ht="12.75">
      <c r="D61" s="5"/>
      <c r="E61" s="5"/>
      <c r="F61" s="5"/>
      <c r="G61" s="5"/>
      <c r="H61" s="5"/>
      <c r="I61" s="5"/>
      <c r="J61" s="5"/>
    </row>
    <row r="62" spans="4:10" ht="12.75">
      <c r="D62" s="5"/>
      <c r="E62" s="5"/>
      <c r="F62" s="5"/>
      <c r="G62" s="5"/>
      <c r="H62" s="5"/>
      <c r="I62" s="5"/>
      <c r="J62" s="5"/>
    </row>
    <row r="63" spans="4:10" ht="12.75">
      <c r="D63" s="5"/>
      <c r="E63" s="5"/>
      <c r="F63" s="5"/>
      <c r="G63" s="5"/>
      <c r="H63" s="5"/>
      <c r="I63" s="5"/>
      <c r="J63" s="5"/>
    </row>
  </sheetData>
  <printOptions horizontalCentered="1"/>
  <pageMargins left="0.5905511811023623" right="0.1968503937007874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75" zoomScaleNormal="75" workbookViewId="0" topLeftCell="A1">
      <selection activeCell="A1" sqref="A1"/>
      <selection activeCell="A1" sqref="A1"/>
    </sheetView>
  </sheetViews>
  <sheetFormatPr defaultColWidth="9.140625" defaultRowHeight="12.75"/>
  <cols>
    <col min="3" max="5" width="8.7109375" style="0" customWidth="1"/>
    <col min="6" max="6" width="16.7109375" style="0" customWidth="1"/>
    <col min="7" max="7" width="8.7109375" style="0" customWidth="1"/>
    <col min="8" max="8" width="16.7109375" style="0" customWidth="1"/>
  </cols>
  <sheetData>
    <row r="1" spans="1:5" ht="17.25">
      <c r="A1" s="2" t="str">
        <f>Income!A3</f>
        <v>JERASIA CAPITAL BERHAD ( 503248-A)</v>
      </c>
      <c r="B1" s="2"/>
      <c r="C1" s="2"/>
      <c r="D1" s="2"/>
      <c r="E1" s="2"/>
    </row>
    <row r="3" spans="1:5" ht="12.75">
      <c r="A3" s="1" t="str">
        <f>Income!A5</f>
        <v>INTERIM FINANCIAL REPORT ON CONSOLIDATED RESULTS FOR THE </v>
      </c>
      <c r="B3" s="1"/>
      <c r="C3" s="1"/>
      <c r="D3" s="1"/>
      <c r="E3" s="1"/>
    </row>
    <row r="4" spans="1:5" ht="12.75">
      <c r="A4" s="1" t="str">
        <f>Income!A6</f>
        <v>FIRST QUARTER ENDED 31 MARCH 2006</v>
      </c>
      <c r="B4" s="1"/>
      <c r="C4" s="1"/>
      <c r="D4" s="1"/>
      <c r="E4" s="1"/>
    </row>
    <row r="6" ht="12.75">
      <c r="A6" s="1" t="s">
        <v>109</v>
      </c>
    </row>
    <row r="7" ht="12.75">
      <c r="A7" s="1"/>
    </row>
    <row r="8" spans="6:8" ht="12.75">
      <c r="F8" s="68" t="s">
        <v>83</v>
      </c>
      <c r="H8" s="19" t="s">
        <v>84</v>
      </c>
    </row>
    <row r="9" spans="6:8" ht="12.75">
      <c r="F9" s="68" t="s">
        <v>104</v>
      </c>
      <c r="G9" s="19"/>
      <c r="H9" s="19" t="s">
        <v>119</v>
      </c>
    </row>
    <row r="10" spans="6:8" ht="12.75">
      <c r="F10" s="68" t="s">
        <v>23</v>
      </c>
      <c r="G10" s="19"/>
      <c r="H10" s="19" t="s">
        <v>25</v>
      </c>
    </row>
    <row r="11" spans="6:8" ht="12.75">
      <c r="F11" s="68" t="s">
        <v>24</v>
      </c>
      <c r="G11" s="19"/>
      <c r="H11" s="20" t="s">
        <v>26</v>
      </c>
    </row>
    <row r="12" spans="6:8" ht="12.75">
      <c r="F12" s="69" t="str">
        <f>Income!D17</f>
        <v>31/03/2006</v>
      </c>
      <c r="G12" s="19"/>
      <c r="H12" s="31" t="s">
        <v>100</v>
      </c>
    </row>
    <row r="13" spans="6:8" ht="12.75">
      <c r="F13" s="68" t="s">
        <v>6</v>
      </c>
      <c r="G13" s="19"/>
      <c r="H13" s="19" t="s">
        <v>6</v>
      </c>
    </row>
    <row r="14" spans="6:8" ht="12.75">
      <c r="F14" s="70"/>
      <c r="G14" s="4"/>
      <c r="H14" s="19" t="s">
        <v>123</v>
      </c>
    </row>
    <row r="15" spans="1:9" ht="12.75">
      <c r="A15" s="1" t="s">
        <v>27</v>
      </c>
      <c r="B15" s="1"/>
      <c r="C15" s="1"/>
      <c r="F15" s="33">
        <v>44560</v>
      </c>
      <c r="G15" s="5"/>
      <c r="H15" s="5">
        <v>42918</v>
      </c>
      <c r="I15" s="5"/>
    </row>
    <row r="16" spans="1:9" ht="7.5" customHeight="1">
      <c r="A16" s="1"/>
      <c r="B16" s="1"/>
      <c r="C16" s="1"/>
      <c r="F16" s="33"/>
      <c r="G16" s="5"/>
      <c r="H16" s="5"/>
      <c r="I16" s="5"/>
    </row>
    <row r="17" spans="1:9" ht="12.75">
      <c r="A17" s="1" t="s">
        <v>115</v>
      </c>
      <c r="B17" s="1"/>
      <c r="C17" s="1"/>
      <c r="F17" s="32">
        <v>3958</v>
      </c>
      <c r="G17" s="5"/>
      <c r="H17" s="5">
        <v>3518</v>
      </c>
      <c r="I17" s="5"/>
    </row>
    <row r="18" spans="1:9" ht="7.5" customHeight="1">
      <c r="A18" s="1"/>
      <c r="B18" s="1"/>
      <c r="C18" s="1"/>
      <c r="F18" s="32"/>
      <c r="G18" s="5"/>
      <c r="H18" s="5"/>
      <c r="I18" s="5"/>
    </row>
    <row r="19" spans="1:9" ht="12.75">
      <c r="A19" s="1" t="s">
        <v>121</v>
      </c>
      <c r="B19" s="1"/>
      <c r="C19" s="1"/>
      <c r="F19" s="33">
        <v>19</v>
      </c>
      <c r="G19" s="5"/>
      <c r="H19" s="5">
        <v>0</v>
      </c>
      <c r="I19" s="5"/>
    </row>
    <row r="20" spans="1:9" ht="7.5" customHeight="1">
      <c r="A20" s="1"/>
      <c r="B20" s="1"/>
      <c r="C20" s="1"/>
      <c r="F20" s="32" t="s">
        <v>21</v>
      </c>
      <c r="G20" s="5"/>
      <c r="H20" s="5"/>
      <c r="I20" s="5"/>
    </row>
    <row r="21" spans="1:9" ht="12.75">
      <c r="A21" s="1" t="s">
        <v>28</v>
      </c>
      <c r="B21" s="1"/>
      <c r="C21" s="1"/>
      <c r="F21" s="33">
        <v>23177</v>
      </c>
      <c r="G21" s="5"/>
      <c r="H21" s="5">
        <v>23177</v>
      </c>
      <c r="I21" s="5"/>
    </row>
    <row r="22" spans="1:9" ht="7.5" customHeight="1">
      <c r="A22" s="1"/>
      <c r="B22" s="1"/>
      <c r="C22" s="1"/>
      <c r="F22" s="33"/>
      <c r="G22" s="5"/>
      <c r="H22" s="5"/>
      <c r="I22" s="5"/>
    </row>
    <row r="23" spans="1:9" ht="12.75">
      <c r="A23" s="1" t="s">
        <v>29</v>
      </c>
      <c r="B23" s="1"/>
      <c r="C23" s="1"/>
      <c r="F23" s="33">
        <v>2596</v>
      </c>
      <c r="G23" s="5"/>
      <c r="H23" s="5">
        <v>2344</v>
      </c>
      <c r="I23" s="5"/>
    </row>
    <row r="24" spans="1:9" ht="7.5" customHeight="1">
      <c r="A24" s="1"/>
      <c r="B24" s="1"/>
      <c r="C24" s="1"/>
      <c r="F24" s="33"/>
      <c r="G24" s="5"/>
      <c r="H24" s="5"/>
      <c r="I24" s="5"/>
    </row>
    <row r="25" spans="1:9" ht="12.75">
      <c r="A25" s="1" t="s">
        <v>30</v>
      </c>
      <c r="F25" s="5"/>
      <c r="G25" s="5"/>
      <c r="H25" s="5"/>
      <c r="I25" s="5"/>
    </row>
    <row r="26" spans="1:10" ht="12.75">
      <c r="A26" t="s">
        <v>31</v>
      </c>
      <c r="F26" s="10">
        <v>33485</v>
      </c>
      <c r="G26" s="5"/>
      <c r="H26" s="10">
        <f>33756</f>
        <v>33756</v>
      </c>
      <c r="I26" s="5"/>
      <c r="J26" s="38"/>
    </row>
    <row r="27" spans="1:10" ht="12.75">
      <c r="A27" t="s">
        <v>32</v>
      </c>
      <c r="F27" s="28">
        <v>28351</v>
      </c>
      <c r="G27" s="5"/>
      <c r="H27" s="11">
        <f>42165-H17</f>
        <v>38647</v>
      </c>
      <c r="I27" s="5"/>
      <c r="J27" s="38"/>
    </row>
    <row r="28" spans="1:10" ht="12.75">
      <c r="A28" t="s">
        <v>33</v>
      </c>
      <c r="F28" s="11">
        <v>7104</v>
      </c>
      <c r="G28" s="5"/>
      <c r="H28" s="11">
        <v>7657</v>
      </c>
      <c r="I28" s="5"/>
      <c r="J28" s="38"/>
    </row>
    <row r="29" spans="6:9" ht="12.75">
      <c r="F29" s="12"/>
      <c r="G29" s="5"/>
      <c r="H29" s="12"/>
      <c r="I29" s="5"/>
    </row>
    <row r="30" spans="6:9" ht="12.75">
      <c r="F30" s="17">
        <f>SUM(F26:F29)</f>
        <v>68940</v>
      </c>
      <c r="G30" s="5"/>
      <c r="H30" s="12">
        <f>SUM(H26:H29)</f>
        <v>80060</v>
      </c>
      <c r="I30" s="5"/>
    </row>
    <row r="31" spans="6:9" ht="12.75">
      <c r="F31" s="5"/>
      <c r="G31" s="5"/>
      <c r="H31" s="5"/>
      <c r="I31" s="5"/>
    </row>
    <row r="32" spans="1:9" ht="12.75">
      <c r="A32" s="1" t="s">
        <v>34</v>
      </c>
      <c r="B32" s="1"/>
      <c r="F32" s="5"/>
      <c r="G32" s="5"/>
      <c r="H32" s="5"/>
      <c r="I32" s="5"/>
    </row>
    <row r="33" spans="1:9" ht="12.75">
      <c r="A33" t="s">
        <v>35</v>
      </c>
      <c r="F33" s="10">
        <v>17745</v>
      </c>
      <c r="G33" s="5"/>
      <c r="H33" s="10">
        <v>24221</v>
      </c>
      <c r="I33" s="5"/>
    </row>
    <row r="34" spans="1:9" ht="12.75">
      <c r="A34" t="s">
        <v>36</v>
      </c>
      <c r="F34" s="11">
        <v>20835</v>
      </c>
      <c r="G34" s="5"/>
      <c r="H34" s="11">
        <v>22820</v>
      </c>
      <c r="I34" s="5"/>
    </row>
    <row r="35" spans="1:9" ht="12.75">
      <c r="A35" t="s">
        <v>37</v>
      </c>
      <c r="F35" s="11">
        <v>16</v>
      </c>
      <c r="G35" s="5"/>
      <c r="H35" s="11">
        <v>13</v>
      </c>
      <c r="I35" s="5"/>
    </row>
    <row r="36" spans="6:9" ht="12.75">
      <c r="F36" s="11"/>
      <c r="G36" s="5"/>
      <c r="H36" s="12"/>
      <c r="I36" s="5"/>
    </row>
    <row r="37" spans="6:9" ht="12.75">
      <c r="F37" s="17">
        <f>SUM(F33:F36)</f>
        <v>38596</v>
      </c>
      <c r="G37" s="5"/>
      <c r="H37" s="12">
        <f>SUM(H33:H36)</f>
        <v>47054</v>
      </c>
      <c r="I37" s="5"/>
    </row>
    <row r="38" spans="6:9" ht="12.75">
      <c r="F38" s="5"/>
      <c r="G38" s="5"/>
      <c r="H38" s="5"/>
      <c r="I38" s="5"/>
    </row>
    <row r="39" spans="1:9" ht="12.75">
      <c r="A39" s="1" t="s">
        <v>42</v>
      </c>
      <c r="B39" s="1"/>
      <c r="C39" s="1"/>
      <c r="F39" s="5">
        <f>SUM(F30-F37)</f>
        <v>30344</v>
      </c>
      <c r="G39" s="5"/>
      <c r="H39" s="5">
        <f>SUM(H30-H37)</f>
        <v>33006</v>
      </c>
      <c r="I39" s="5"/>
    </row>
    <row r="40" spans="6:9" ht="12.75">
      <c r="F40" s="5"/>
      <c r="G40" s="5"/>
      <c r="H40" s="5"/>
      <c r="I40" s="5"/>
    </row>
    <row r="41" spans="6:9" ht="13.5" thickBot="1">
      <c r="F41" s="13">
        <f>SUM(F39+F15+F19+F17+F21+F23)</f>
        <v>104654</v>
      </c>
      <c r="G41" s="5"/>
      <c r="H41" s="13">
        <f>SUM(H39+H15+H19+H17+H21+H23)</f>
        <v>104963</v>
      </c>
      <c r="I41" s="5"/>
    </row>
    <row r="42" spans="6:9" ht="13.5" thickTop="1">
      <c r="F42" s="5"/>
      <c r="G42" s="5"/>
      <c r="H42" s="5"/>
      <c r="I42" s="5"/>
    </row>
    <row r="43" spans="1:9" ht="12.75">
      <c r="A43" s="1" t="s">
        <v>43</v>
      </c>
      <c r="F43" s="5"/>
      <c r="G43" s="5"/>
      <c r="H43" s="5"/>
      <c r="I43" s="5"/>
    </row>
    <row r="44" spans="1:9" ht="12.75">
      <c r="A44" s="1" t="s">
        <v>38</v>
      </c>
      <c r="F44" s="5"/>
      <c r="G44" s="5"/>
      <c r="H44" s="5"/>
      <c r="I44" s="5"/>
    </row>
    <row r="45" spans="1:9" ht="12.75">
      <c r="A45" t="s">
        <v>39</v>
      </c>
      <c r="F45" s="5">
        <v>82046</v>
      </c>
      <c r="G45" s="5"/>
      <c r="H45" s="5">
        <v>82046</v>
      </c>
      <c r="I45" s="5"/>
    </row>
    <row r="46" spans="1:9" ht="12.75">
      <c r="A46" t="s">
        <v>52</v>
      </c>
      <c r="F46" s="5">
        <v>21433</v>
      </c>
      <c r="G46" s="5"/>
      <c r="H46" s="5">
        <v>20655</v>
      </c>
      <c r="I46" s="5"/>
    </row>
    <row r="47" spans="1:9" ht="12.75">
      <c r="A47" t="s">
        <v>21</v>
      </c>
      <c r="F47" s="6">
        <f>SUM(F45:F46)</f>
        <v>103479</v>
      </c>
      <c r="G47" s="5"/>
      <c r="H47" s="6">
        <f>SUM(H45:H46)</f>
        <v>102701</v>
      </c>
      <c r="I47" s="5"/>
    </row>
    <row r="48" spans="6:9" ht="12.75">
      <c r="F48" s="5"/>
      <c r="G48" s="5"/>
      <c r="H48" s="5"/>
      <c r="I48" s="5"/>
    </row>
    <row r="49" spans="1:9" ht="12.75">
      <c r="A49" t="s">
        <v>13</v>
      </c>
      <c r="F49" s="5">
        <v>0</v>
      </c>
      <c r="G49" s="5"/>
      <c r="H49" s="5">
        <v>1087</v>
      </c>
      <c r="I49" s="5"/>
    </row>
    <row r="50" spans="6:9" ht="12.75">
      <c r="F50" s="5"/>
      <c r="G50" s="5"/>
      <c r="H50" s="5"/>
      <c r="I50" s="5"/>
    </row>
    <row r="51" spans="1:8" ht="12.75">
      <c r="A51" s="1" t="s">
        <v>40</v>
      </c>
      <c r="B51" s="1"/>
      <c r="F51" s="5"/>
      <c r="G51" s="5"/>
      <c r="H51" s="5"/>
    </row>
    <row r="52" spans="1:8" ht="12.75">
      <c r="A52" t="s">
        <v>44</v>
      </c>
      <c r="F52" s="5">
        <v>0</v>
      </c>
      <c r="G52" s="5"/>
      <c r="H52" s="5">
        <v>0</v>
      </c>
    </row>
    <row r="53" spans="1:8" ht="12.75">
      <c r="A53" t="s">
        <v>41</v>
      </c>
      <c r="F53" s="5">
        <v>1175</v>
      </c>
      <c r="G53" s="5"/>
      <c r="H53" s="5">
        <v>1175</v>
      </c>
    </row>
    <row r="55" spans="5:8" ht="13.5" thickBot="1">
      <c r="E55" s="38"/>
      <c r="F55" s="14">
        <f>SUM(F47+F49+F52+F53)</f>
        <v>104654</v>
      </c>
      <c r="H55" s="14">
        <f>SUM(H47+H49+H52+H53)</f>
        <v>104963</v>
      </c>
    </row>
    <row r="56" spans="6:8" ht="13.5" thickTop="1">
      <c r="F56" s="53"/>
      <c r="H56" s="38"/>
    </row>
    <row r="57" spans="1:8" ht="12.75">
      <c r="A57" t="s">
        <v>101</v>
      </c>
      <c r="F57" s="37">
        <f>ROUND((F41-F52-F53)/F45,2)</f>
        <v>1.26</v>
      </c>
      <c r="H57" s="37">
        <f>ROUND((H41-H52-H53)/H45,2)</f>
        <v>1.26</v>
      </c>
    </row>
    <row r="58" spans="6:8" ht="12.75">
      <c r="F58" s="24"/>
      <c r="H58" s="24"/>
    </row>
    <row r="59" spans="1:5" ht="12.75">
      <c r="A59" s="1" t="s">
        <v>93</v>
      </c>
      <c r="B59" s="1"/>
      <c r="C59" s="1"/>
      <c r="D59" s="1"/>
      <c r="E59" s="1"/>
    </row>
    <row r="60" spans="1:5" ht="12.75">
      <c r="A60" s="1" t="str">
        <f>Income!A58</f>
        <v>with the audited annual financial report for the year ended 31 December 2005</v>
      </c>
      <c r="B60" s="1"/>
      <c r="C60" s="1"/>
      <c r="D60" s="1"/>
      <c r="E60" s="1"/>
    </row>
    <row r="62" ht="12.75">
      <c r="A62" s="58" t="s">
        <v>102</v>
      </c>
    </row>
    <row r="63" ht="12.75">
      <c r="A63" s="58" t="s">
        <v>103</v>
      </c>
    </row>
  </sheetData>
  <printOptions horizontalCentered="1"/>
  <pageMargins left="0.28" right="0.3937007874015748" top="0.5905511811023623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"/>
      <selection activeCell="A1" sqref="A1"/>
    </sheetView>
  </sheetViews>
  <sheetFormatPr defaultColWidth="9.140625" defaultRowHeight="12.75"/>
  <cols>
    <col min="1" max="6" width="9.8515625" style="0" customWidth="1"/>
    <col min="7" max="7" width="12.7109375" style="0" customWidth="1"/>
    <col min="8" max="8" width="5.7109375" style="0" customWidth="1"/>
    <col min="9" max="9" width="12.7109375" style="0" customWidth="1"/>
  </cols>
  <sheetData>
    <row r="1" spans="1:6" ht="17.25">
      <c r="A1" s="2" t="str">
        <f>Income!A3</f>
        <v>JERASIA CAPITAL BERHAD ( 503248-A)</v>
      </c>
      <c r="B1" s="2"/>
      <c r="C1" s="2"/>
      <c r="D1" s="2"/>
      <c r="E1" s="2"/>
      <c r="F1" s="2"/>
    </row>
    <row r="3" spans="1:6" ht="12.75">
      <c r="A3" s="1" t="str">
        <f>Income!A5</f>
        <v>INTERIM FINANCIAL REPORT ON CONSOLIDATED RESULTS FOR THE </v>
      </c>
      <c r="B3" s="1"/>
      <c r="C3" s="1"/>
      <c r="D3" s="1"/>
      <c r="E3" s="1"/>
      <c r="F3" s="1"/>
    </row>
    <row r="4" spans="1:6" ht="12.75">
      <c r="A4" s="1" t="str">
        <f>Income!A6</f>
        <v>FIRST QUARTER ENDED 31 MARCH 2006</v>
      </c>
      <c r="B4" s="1"/>
      <c r="C4" s="1"/>
      <c r="D4" s="1"/>
      <c r="E4" s="1"/>
      <c r="F4" s="1"/>
    </row>
    <row r="5" ht="12.75">
      <c r="A5" s="1" t="str">
        <f>Income!A7</f>
        <v>( The figures have not been audited)</v>
      </c>
    </row>
    <row r="7" ht="12.75">
      <c r="A7" s="1" t="s">
        <v>53</v>
      </c>
    </row>
    <row r="8" ht="12.75">
      <c r="A8" s="1" t="str">
        <f>Income!A11</f>
        <v>FOR THE QUARTER ENDED 31 MARCH 2006</v>
      </c>
    </row>
    <row r="9" spans="7:9" ht="12.75">
      <c r="G9" s="72" t="s">
        <v>82</v>
      </c>
      <c r="I9" s="18" t="s">
        <v>82</v>
      </c>
    </row>
    <row r="10" spans="7:9" ht="12.75">
      <c r="G10" s="72" t="s">
        <v>64</v>
      </c>
      <c r="I10" s="18" t="s">
        <v>64</v>
      </c>
    </row>
    <row r="11" spans="2:9" ht="17.25">
      <c r="B11" s="2"/>
      <c r="C11" s="2"/>
      <c r="D11" s="2"/>
      <c r="E11" s="2"/>
      <c r="F11" s="2"/>
      <c r="G11" s="73" t="str">
        <f>Income!D17</f>
        <v>31/03/2006</v>
      </c>
      <c r="I11" s="27" t="str">
        <f>Income!F17</f>
        <v>31/03/2005</v>
      </c>
    </row>
    <row r="12" spans="7:9" ht="12.75">
      <c r="G12" s="72" t="s">
        <v>65</v>
      </c>
      <c r="I12" s="18" t="s">
        <v>65</v>
      </c>
    </row>
    <row r="13" spans="7:9" ht="12.75">
      <c r="G13" s="65"/>
      <c r="I13" s="18" t="s">
        <v>123</v>
      </c>
    </row>
    <row r="14" spans="1:9" ht="12.75">
      <c r="A14" s="1" t="s">
        <v>69</v>
      </c>
      <c r="G14" s="48"/>
      <c r="I14" s="59"/>
    </row>
    <row r="15" spans="2:9" ht="12.75">
      <c r="B15" s="1"/>
      <c r="C15" s="1"/>
      <c r="D15" s="1"/>
      <c r="E15" s="1"/>
      <c r="F15" s="1"/>
      <c r="G15" s="48"/>
      <c r="I15" s="36"/>
    </row>
    <row r="16" spans="1:9" ht="12.75">
      <c r="A16" s="24" t="s">
        <v>70</v>
      </c>
      <c r="B16" s="24"/>
      <c r="C16" s="24"/>
      <c r="D16" s="1"/>
      <c r="E16" s="1"/>
      <c r="F16" s="1"/>
      <c r="G16" s="48">
        <f>Income!D29</f>
        <v>1487</v>
      </c>
      <c r="I16" s="34">
        <v>1281</v>
      </c>
    </row>
    <row r="17" spans="7:9" ht="12.75">
      <c r="G17" s="48"/>
      <c r="I17" s="34"/>
    </row>
    <row r="18" spans="1:9" ht="12.75">
      <c r="A18" t="s">
        <v>54</v>
      </c>
      <c r="G18" s="48"/>
      <c r="I18" s="34"/>
    </row>
    <row r="19" spans="1:9" ht="12.75">
      <c r="A19" t="s">
        <v>79</v>
      </c>
      <c r="G19" s="48">
        <v>1399</v>
      </c>
      <c r="I19" s="34">
        <v>1062</v>
      </c>
    </row>
    <row r="20" spans="1:9" ht="12.75">
      <c r="A20" t="s">
        <v>55</v>
      </c>
      <c r="G20" s="48">
        <v>-16</v>
      </c>
      <c r="I20" s="35">
        <v>-25</v>
      </c>
    </row>
    <row r="21" spans="1:9" ht="12.75">
      <c r="A21" t="s">
        <v>56</v>
      </c>
      <c r="G21" s="48">
        <f>-Income!D27</f>
        <v>344</v>
      </c>
      <c r="I21" s="34">
        <v>275</v>
      </c>
    </row>
    <row r="22" spans="1:9" ht="12.75">
      <c r="A22" t="s">
        <v>98</v>
      </c>
      <c r="G22" s="48">
        <v>-180</v>
      </c>
      <c r="I22" s="35">
        <v>0</v>
      </c>
    </row>
    <row r="23" spans="7:9" ht="9.75" customHeight="1">
      <c r="G23" s="48"/>
      <c r="I23" s="34"/>
    </row>
    <row r="24" spans="1:9" ht="12.75">
      <c r="A24" t="s">
        <v>87</v>
      </c>
      <c r="G24" s="49">
        <f>SUM(G16:G22)</f>
        <v>3034</v>
      </c>
      <c r="I24" s="60">
        <f>SUM(I16:I22)</f>
        <v>2593</v>
      </c>
    </row>
    <row r="25" spans="7:9" ht="12.75">
      <c r="G25" s="48"/>
      <c r="I25" s="34"/>
    </row>
    <row r="26" spans="1:9" ht="12.75">
      <c r="A26" t="s">
        <v>71</v>
      </c>
      <c r="G26" s="48"/>
      <c r="I26" s="34"/>
    </row>
    <row r="27" spans="1:9" ht="12.75">
      <c r="A27" t="s">
        <v>72</v>
      </c>
      <c r="G27" s="48">
        <v>10567</v>
      </c>
      <c r="I27" s="35">
        <v>11284</v>
      </c>
    </row>
    <row r="28" spans="1:9" ht="12.75">
      <c r="A28" t="s">
        <v>73</v>
      </c>
      <c r="G28" s="48">
        <v>-6476</v>
      </c>
      <c r="I28" s="35">
        <v>-3508</v>
      </c>
    </row>
    <row r="29" spans="7:9" ht="12.75">
      <c r="G29" s="48"/>
      <c r="I29" s="34"/>
    </row>
    <row r="30" spans="1:9" ht="12.75">
      <c r="A30" t="s">
        <v>80</v>
      </c>
      <c r="G30" s="48">
        <f>-G21</f>
        <v>-344</v>
      </c>
      <c r="I30" s="48">
        <f>-I21</f>
        <v>-275</v>
      </c>
    </row>
    <row r="31" spans="1:9" ht="12.75">
      <c r="A31" t="s">
        <v>81</v>
      </c>
      <c r="G31" s="48">
        <f>-G20</f>
        <v>16</v>
      </c>
      <c r="I31" s="48">
        <f>-I20</f>
        <v>25</v>
      </c>
    </row>
    <row r="32" spans="1:9" ht="12.75">
      <c r="A32" t="s">
        <v>57</v>
      </c>
      <c r="G32" s="65">
        <v>-343</v>
      </c>
      <c r="I32" s="35">
        <v>-477</v>
      </c>
    </row>
    <row r="33" spans="7:9" ht="9.75" customHeight="1">
      <c r="G33" s="48"/>
      <c r="I33" s="34"/>
    </row>
    <row r="34" spans="1:9" ht="12.75">
      <c r="A34" t="s">
        <v>74</v>
      </c>
      <c r="G34" s="49">
        <f>SUM(G24:G33)</f>
        <v>6454</v>
      </c>
      <c r="I34" s="49">
        <f>SUM(I24:I33)</f>
        <v>9642</v>
      </c>
    </row>
    <row r="35" spans="7:9" ht="12.75">
      <c r="G35" s="48"/>
      <c r="I35" s="34"/>
    </row>
    <row r="36" spans="7:9" ht="12.75">
      <c r="G36" s="48"/>
      <c r="I36" s="34"/>
    </row>
    <row r="37" spans="1:9" ht="12.75">
      <c r="A37" s="1" t="s">
        <v>66</v>
      </c>
      <c r="G37" s="48"/>
      <c r="I37" s="34"/>
    </row>
    <row r="38" spans="1:9" ht="12.75">
      <c r="A38" t="s">
        <v>58</v>
      </c>
      <c r="G38" s="48">
        <f>'bs'!H23-'bs'!F23</f>
        <v>-252</v>
      </c>
      <c r="I38" s="35">
        <v>-256</v>
      </c>
    </row>
    <row r="39" spans="1:9" ht="12.75">
      <c r="A39" t="s">
        <v>122</v>
      </c>
      <c r="G39" s="65">
        <v>-3224</v>
      </c>
      <c r="I39" s="35">
        <v>-1380</v>
      </c>
    </row>
    <row r="40" spans="1:10" ht="12.75">
      <c r="A40" t="s">
        <v>120</v>
      </c>
      <c r="G40" s="66">
        <v>-440</v>
      </c>
      <c r="I40" s="34">
        <v>-1041</v>
      </c>
      <c r="J40" s="67"/>
    </row>
    <row r="41" spans="1:9" ht="12.75">
      <c r="A41" t="s">
        <v>131</v>
      </c>
      <c r="G41" s="66">
        <v>-1106</v>
      </c>
      <c r="I41" s="34">
        <v>0</v>
      </c>
    </row>
    <row r="42" spans="7:9" ht="9.75" customHeight="1">
      <c r="G42" s="48"/>
      <c r="I42" s="34"/>
    </row>
    <row r="43" spans="1:9" ht="12.75">
      <c r="A43" t="s">
        <v>75</v>
      </c>
      <c r="G43" s="49">
        <f>SUM(G37:G42)</f>
        <v>-5022</v>
      </c>
      <c r="I43" s="60">
        <f>SUM(I37:I42)</f>
        <v>-2677</v>
      </c>
    </row>
    <row r="44" spans="7:9" ht="12.75">
      <c r="G44" s="48"/>
      <c r="I44" s="34"/>
    </row>
    <row r="45" spans="7:9" ht="12.75">
      <c r="G45" s="48"/>
      <c r="I45" s="34"/>
    </row>
    <row r="46" spans="1:9" ht="12.75">
      <c r="A46" s="1" t="s">
        <v>67</v>
      </c>
      <c r="G46" s="48"/>
      <c r="I46" s="34"/>
    </row>
    <row r="47" spans="1:9" ht="12.75">
      <c r="A47" t="s">
        <v>59</v>
      </c>
      <c r="G47" s="48">
        <v>0</v>
      </c>
      <c r="I47" s="35">
        <v>0</v>
      </c>
    </row>
    <row r="48" spans="1:9" ht="12.75">
      <c r="A48" t="s">
        <v>76</v>
      </c>
      <c r="G48" s="48">
        <f>-'bs'!H34+'bs'!F34</f>
        <v>-1985</v>
      </c>
      <c r="I48" s="35">
        <v>-9055</v>
      </c>
    </row>
    <row r="49" spans="7:9" ht="9.75" customHeight="1">
      <c r="G49" s="48"/>
      <c r="I49" s="34"/>
    </row>
    <row r="50" spans="1:9" ht="12.75">
      <c r="A50" t="s">
        <v>77</v>
      </c>
      <c r="G50" s="49">
        <f>SUM(G47:G49)</f>
        <v>-1985</v>
      </c>
      <c r="I50" s="60">
        <f>SUM(I47:I49)</f>
        <v>-9055</v>
      </c>
    </row>
    <row r="51" spans="7:9" ht="12.75">
      <c r="G51" s="48"/>
      <c r="I51" s="34"/>
    </row>
    <row r="52" spans="1:9" ht="12.75">
      <c r="A52" t="s">
        <v>85</v>
      </c>
      <c r="F52" s="54"/>
      <c r="G52" s="48">
        <f>SUM(G34+G43+G50)</f>
        <v>-553</v>
      </c>
      <c r="I52" s="34">
        <f>SUM(I34+I43+I50)</f>
        <v>-2090</v>
      </c>
    </row>
    <row r="53" spans="1:9" ht="12.75">
      <c r="A53" t="s">
        <v>60</v>
      </c>
      <c r="F53" s="54"/>
      <c r="G53" s="48">
        <f>'bs'!H28</f>
        <v>7657</v>
      </c>
      <c r="I53" s="34">
        <v>16827</v>
      </c>
    </row>
    <row r="54" spans="1:9" ht="13.5" thickBot="1">
      <c r="A54" t="s">
        <v>61</v>
      </c>
      <c r="F54" s="54"/>
      <c r="G54" s="50">
        <f>SUM(G52:G53)</f>
        <v>7104</v>
      </c>
      <c r="I54" s="61">
        <f>SUM(I52:I53)</f>
        <v>14737</v>
      </c>
    </row>
    <row r="55" spans="7:9" ht="13.5" thickTop="1">
      <c r="G55" s="48">
        <f>'bs'!F28-G54</f>
        <v>0</v>
      </c>
      <c r="I55" s="34"/>
    </row>
    <row r="56" spans="1:9" ht="12.75">
      <c r="A56" t="s">
        <v>78</v>
      </c>
      <c r="G56" s="48"/>
      <c r="I56" s="34"/>
    </row>
    <row r="57" spans="1:9" ht="12.75">
      <c r="A57" t="s">
        <v>62</v>
      </c>
      <c r="G57" s="48">
        <v>200</v>
      </c>
      <c r="I57" s="34">
        <v>2514</v>
      </c>
    </row>
    <row r="58" spans="1:9" ht="12.75">
      <c r="A58" t="s">
        <v>63</v>
      </c>
      <c r="G58" s="48">
        <v>6904</v>
      </c>
      <c r="I58" s="34">
        <v>12223</v>
      </c>
    </row>
    <row r="59" spans="6:9" ht="13.5" thickBot="1">
      <c r="F59" s="54"/>
      <c r="G59" s="50">
        <f>SUM(G57:G58)</f>
        <v>7104</v>
      </c>
      <c r="H59" s="54"/>
      <c r="I59" s="61">
        <f>SUM(I57:I58)</f>
        <v>14737</v>
      </c>
    </row>
    <row r="60" spans="7:9" ht="13.5" thickTop="1">
      <c r="G60" s="48"/>
      <c r="I60" s="62"/>
    </row>
    <row r="61" spans="1:9" ht="12.75">
      <c r="A61" s="1" t="s">
        <v>94</v>
      </c>
      <c r="B61" s="1"/>
      <c r="C61" s="1"/>
      <c r="D61" s="1"/>
      <c r="E61" s="1"/>
      <c r="F61" s="7"/>
      <c r="G61" s="9"/>
      <c r="H61" s="5"/>
      <c r="I61" s="34"/>
    </row>
    <row r="62" spans="1:9" ht="12.75">
      <c r="A62" s="1" t="str">
        <f>Income!A58</f>
        <v>with the audited annual financial report for the year ended 31 December 2005</v>
      </c>
      <c r="B62" s="1"/>
      <c r="C62" s="1"/>
      <c r="D62" s="1"/>
      <c r="E62" s="1"/>
      <c r="F62" s="7"/>
      <c r="G62" s="9"/>
      <c r="H62" s="5"/>
      <c r="I62" s="9"/>
    </row>
    <row r="63" ht="12.75">
      <c r="G63" s="25"/>
    </row>
    <row r="64" ht="12.75">
      <c r="G64" s="25"/>
    </row>
    <row r="65" ht="12.75">
      <c r="G65" s="25"/>
    </row>
    <row r="66" ht="12.75">
      <c r="G66" s="25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9"/>
  <sheetViews>
    <sheetView tabSelected="1" workbookViewId="0" topLeftCell="A1">
      <selection activeCell="A1" sqref="A1"/>
      <selection activeCell="A1" sqref="A1"/>
    </sheetView>
  </sheetViews>
  <sheetFormatPr defaultColWidth="9.140625" defaultRowHeight="12.75"/>
  <cols>
    <col min="1" max="3" width="8.7109375" style="0" customWidth="1"/>
    <col min="4" max="4" width="7.28125" style="0" customWidth="1"/>
    <col min="5" max="5" width="2.7109375" style="0" customWidth="1"/>
    <col min="6" max="6" width="10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3.57421875" style="0" customWidth="1"/>
    <col min="11" max="11" width="2.7109375" style="0" customWidth="1"/>
    <col min="12" max="12" width="10.7109375" style="0" customWidth="1"/>
    <col min="13" max="14" width="2.7109375" style="0" customWidth="1"/>
    <col min="15" max="15" width="10.7109375" style="0" customWidth="1"/>
    <col min="16" max="16" width="2.7109375" style="0" customWidth="1"/>
    <col min="17" max="17" width="10.7109375" style="0" customWidth="1"/>
  </cols>
  <sheetData>
    <row r="2" spans="1:11" ht="17.25">
      <c r="A2" s="2" t="str">
        <f>Income!A3</f>
        <v>JERASIA CAPITAL BERHAD ( 503248-A)</v>
      </c>
      <c r="B2" s="2"/>
      <c r="C2" s="2"/>
      <c r="D2" s="2"/>
      <c r="E2" s="2"/>
      <c r="F2" s="2"/>
      <c r="G2" s="2"/>
      <c r="H2" s="2"/>
      <c r="I2" s="2"/>
      <c r="K2" s="2"/>
    </row>
    <row r="4" spans="1:11" ht="12.75">
      <c r="A4" s="1" t="str">
        <f>Income!A5</f>
        <v>INTERIM FINANCIAL REPORT ON CONSOLIDATED RESULTS FOR THE </v>
      </c>
      <c r="B4" s="1"/>
      <c r="C4" s="1"/>
      <c r="D4" s="1"/>
      <c r="E4" s="1"/>
      <c r="F4" s="1"/>
      <c r="G4" s="1"/>
      <c r="H4" s="1"/>
      <c r="I4" s="1"/>
      <c r="K4" s="1"/>
    </row>
    <row r="5" spans="1:11" ht="12.75">
      <c r="A5" s="1" t="str">
        <f>Income!A6</f>
        <v>FIRST QUARTER ENDED 31 MARCH 2006</v>
      </c>
      <c r="B5" s="1"/>
      <c r="C5" s="1"/>
      <c r="D5" s="1"/>
      <c r="E5" s="1"/>
      <c r="F5" s="1"/>
      <c r="G5" s="1"/>
      <c r="H5" s="1"/>
      <c r="I5" s="1"/>
      <c r="K5" s="1"/>
    </row>
    <row r="6" ht="12.75">
      <c r="A6" s="1" t="str">
        <f>Income!A7</f>
        <v>( The figures have not been audited)</v>
      </c>
    </row>
    <row r="8" ht="12.75">
      <c r="A8" s="1" t="s">
        <v>45</v>
      </c>
    </row>
    <row r="9" ht="12.75">
      <c r="A9" s="1" t="str">
        <f>Income!A11</f>
        <v>FOR THE QUARTER ENDED 31 MARCH 2006</v>
      </c>
    </row>
    <row r="11" spans="5:17" ht="12.75">
      <c r="E11" s="19"/>
      <c r="F11" s="19" t="s">
        <v>49</v>
      </c>
      <c r="G11" s="19"/>
      <c r="H11" s="19" t="s">
        <v>95</v>
      </c>
      <c r="I11" s="19"/>
      <c r="J11" s="19" t="s">
        <v>47</v>
      </c>
      <c r="K11" s="19"/>
      <c r="L11" s="19" t="s">
        <v>21</v>
      </c>
      <c r="O11" s="19" t="s">
        <v>116</v>
      </c>
      <c r="Q11" s="19" t="s">
        <v>46</v>
      </c>
    </row>
    <row r="12" spans="5:17" ht="12.75">
      <c r="E12" s="19"/>
      <c r="F12" s="19" t="s">
        <v>50</v>
      </c>
      <c r="G12" s="19"/>
      <c r="H12" s="19" t="s">
        <v>96</v>
      </c>
      <c r="I12" s="19"/>
      <c r="J12" s="19" t="s">
        <v>48</v>
      </c>
      <c r="K12" s="19"/>
      <c r="L12" s="19" t="s">
        <v>46</v>
      </c>
      <c r="O12" s="19" t="s">
        <v>117</v>
      </c>
      <c r="Q12" s="19" t="s">
        <v>127</v>
      </c>
    </row>
    <row r="13" spans="5:12" ht="12.75">
      <c r="E13" s="19"/>
      <c r="F13" s="19"/>
      <c r="G13" s="19"/>
      <c r="H13" s="19" t="s">
        <v>97</v>
      </c>
      <c r="I13" s="19"/>
      <c r="J13" s="19"/>
      <c r="K13" s="19"/>
      <c r="L13" s="19"/>
    </row>
    <row r="14" spans="5:17" ht="12.75">
      <c r="E14" s="19"/>
      <c r="F14" s="19" t="s">
        <v>6</v>
      </c>
      <c r="G14" s="19"/>
      <c r="H14" s="19" t="s">
        <v>6</v>
      </c>
      <c r="I14" s="19"/>
      <c r="J14" s="19" t="s">
        <v>6</v>
      </c>
      <c r="K14" s="19"/>
      <c r="L14" s="19" t="s">
        <v>6</v>
      </c>
      <c r="O14" s="19" t="s">
        <v>6</v>
      </c>
      <c r="Q14" s="19" t="s">
        <v>6</v>
      </c>
    </row>
    <row r="15" spans="5:12" ht="12.75">
      <c r="E15" s="19"/>
      <c r="F15" s="19"/>
      <c r="G15" s="19"/>
      <c r="H15" s="19"/>
      <c r="I15" s="19"/>
      <c r="J15" s="19"/>
      <c r="K15" s="19"/>
      <c r="L15" s="19"/>
    </row>
    <row r="16" spans="1:17" ht="12.75">
      <c r="A16" s="1" t="str">
        <f>Income!H14</f>
        <v>3 Months</v>
      </c>
      <c r="B16" s="1"/>
      <c r="H16" s="51"/>
      <c r="O16" s="64"/>
      <c r="Q16" s="64"/>
    </row>
    <row r="17" spans="1:17" ht="12.75">
      <c r="A17" s="15" t="s">
        <v>112</v>
      </c>
      <c r="B17" s="15"/>
      <c r="C17" s="15"/>
      <c r="O17" s="30"/>
      <c r="Q17" s="30"/>
    </row>
    <row r="18" spans="15:17" ht="7.5" customHeight="1">
      <c r="O18" s="30"/>
      <c r="Q18" s="30"/>
    </row>
    <row r="19" spans="1:17" ht="12.75">
      <c r="A19" t="s">
        <v>113</v>
      </c>
      <c r="E19" s="34"/>
      <c r="F19" s="36">
        <v>82046</v>
      </c>
      <c r="G19" s="34"/>
      <c r="H19" s="36">
        <v>-100</v>
      </c>
      <c r="I19" s="34"/>
      <c r="J19" s="36">
        <v>20755</v>
      </c>
      <c r="K19" s="34"/>
      <c r="L19" s="35">
        <f>SUM(F19:J19)</f>
        <v>102701</v>
      </c>
      <c r="O19" s="48">
        <v>1087</v>
      </c>
      <c r="Q19" s="35">
        <f>L19+O19</f>
        <v>103788</v>
      </c>
    </row>
    <row r="20" spans="5:17" ht="7.5" customHeight="1">
      <c r="E20" s="9"/>
      <c r="F20" s="9"/>
      <c r="G20" s="9"/>
      <c r="H20" s="9"/>
      <c r="I20" s="9"/>
      <c r="J20" s="9"/>
      <c r="K20" s="9"/>
      <c r="L20" s="9"/>
      <c r="O20" s="30"/>
      <c r="Q20" s="30"/>
    </row>
    <row r="21" spans="1:17" ht="12.75">
      <c r="A21" t="s">
        <v>99</v>
      </c>
      <c r="E21" s="34"/>
      <c r="F21" s="36">
        <v>0</v>
      </c>
      <c r="G21" s="34"/>
      <c r="H21" s="36">
        <v>-362</v>
      </c>
      <c r="I21" s="34"/>
      <c r="J21" s="36">
        <v>0</v>
      </c>
      <c r="K21" s="34"/>
      <c r="L21" s="35">
        <f>SUM(F21:J21)</f>
        <v>-362</v>
      </c>
      <c r="O21" s="48">
        <v>0</v>
      </c>
      <c r="Q21" s="35">
        <f>L21+O21</f>
        <v>-362</v>
      </c>
    </row>
    <row r="22" spans="5:17" ht="7.5" customHeight="1">
      <c r="E22" s="9"/>
      <c r="F22" s="9"/>
      <c r="G22" s="9"/>
      <c r="H22" s="9"/>
      <c r="I22" s="9"/>
      <c r="J22" s="9"/>
      <c r="K22" s="9"/>
      <c r="L22" s="9"/>
      <c r="O22" s="30"/>
      <c r="Q22" s="30"/>
    </row>
    <row r="23" spans="1:17" ht="12.75">
      <c r="A23" t="s">
        <v>51</v>
      </c>
      <c r="E23" s="34"/>
      <c r="F23" s="36">
        <v>0</v>
      </c>
      <c r="G23" s="34"/>
      <c r="H23" s="36">
        <v>0</v>
      </c>
      <c r="I23" s="34"/>
      <c r="J23" s="71">
        <v>1140</v>
      </c>
      <c r="K23" s="34"/>
      <c r="L23" s="35">
        <f>SUM(F23:J23)</f>
        <v>1140</v>
      </c>
      <c r="O23" s="48">
        <f>-Income!D35</f>
        <v>0</v>
      </c>
      <c r="Q23" s="35">
        <f>L23+O23</f>
        <v>1140</v>
      </c>
    </row>
    <row r="24" spans="5:17" ht="7.5" customHeight="1">
      <c r="E24" s="9"/>
      <c r="F24" s="9"/>
      <c r="G24" s="9"/>
      <c r="H24" s="9"/>
      <c r="I24" s="9"/>
      <c r="J24" s="9"/>
      <c r="K24" s="9"/>
      <c r="L24" s="9"/>
      <c r="O24" s="30"/>
      <c r="Q24" s="30"/>
    </row>
    <row r="25" spans="1:17" ht="12.75">
      <c r="A25" t="s">
        <v>129</v>
      </c>
      <c r="E25" s="9"/>
      <c r="F25" s="36">
        <v>0</v>
      </c>
      <c r="G25" s="9"/>
      <c r="H25" s="36">
        <v>0</v>
      </c>
      <c r="I25" s="9"/>
      <c r="J25" s="36">
        <v>0</v>
      </c>
      <c r="K25" s="9"/>
      <c r="L25" s="36">
        <v>0</v>
      </c>
      <c r="O25" s="48">
        <f>-(O19+O23)</f>
        <v>-1087</v>
      </c>
      <c r="Q25" s="35">
        <f>L25+O25</f>
        <v>-1087</v>
      </c>
    </row>
    <row r="26" spans="2:17" ht="12.75">
      <c r="B26" t="s">
        <v>130</v>
      </c>
      <c r="E26" s="9"/>
      <c r="F26" s="36"/>
      <c r="G26" s="9"/>
      <c r="H26" s="36"/>
      <c r="I26" s="9"/>
      <c r="J26" s="36"/>
      <c r="K26" s="9"/>
      <c r="L26" s="36"/>
      <c r="O26" s="48"/>
      <c r="Q26" s="35"/>
    </row>
    <row r="27" spans="5:17" ht="7.5" customHeight="1">
      <c r="E27" s="9"/>
      <c r="F27" s="9"/>
      <c r="G27" s="9"/>
      <c r="H27" s="9"/>
      <c r="I27" s="9"/>
      <c r="J27" s="9"/>
      <c r="K27" s="9"/>
      <c r="L27" s="9"/>
      <c r="O27" s="30"/>
      <c r="Q27" s="30"/>
    </row>
    <row r="28" spans="1:17" ht="13.5" thickBot="1">
      <c r="A28" t="s">
        <v>114</v>
      </c>
      <c r="E28" s="5"/>
      <c r="F28" s="52">
        <f>SUM(F19:F27)</f>
        <v>82046</v>
      </c>
      <c r="G28" s="5"/>
      <c r="H28" s="52">
        <f>SUM(H19:H27)</f>
        <v>-462</v>
      </c>
      <c r="I28" s="5"/>
      <c r="J28" s="52">
        <f>SUM(J19:J27)</f>
        <v>21895</v>
      </c>
      <c r="K28" s="5"/>
      <c r="L28" s="52">
        <f>SUM(L19:L27)</f>
        <v>103479</v>
      </c>
      <c r="O28" s="52">
        <f>SUM(O19:O27)</f>
        <v>0</v>
      </c>
      <c r="Q28" s="52">
        <f>SUM(Q19:Q27)</f>
        <v>103479</v>
      </c>
    </row>
    <row r="29" spans="5:17" ht="12.75">
      <c r="E29" s="5"/>
      <c r="F29" s="5"/>
      <c r="G29" s="5"/>
      <c r="H29" s="5"/>
      <c r="I29" s="5"/>
      <c r="J29" s="55">
        <f>IF(ROUND(H28+J28-'bs'!F46,0)=0,0,"Check")</f>
        <v>0</v>
      </c>
      <c r="K29" s="5"/>
      <c r="L29" s="55">
        <f>IF(ROUND(L28-'bs'!F47,0)=0,0,"Check")</f>
        <v>0</v>
      </c>
      <c r="O29" s="30"/>
      <c r="Q29" s="55">
        <f>IF(ROUND(Q28-O28-L28,0)=0,0,"Check")</f>
        <v>0</v>
      </c>
    </row>
    <row r="30" spans="5:17" ht="12.75">
      <c r="E30" s="5"/>
      <c r="F30" s="5"/>
      <c r="G30" s="5"/>
      <c r="H30" s="5"/>
      <c r="I30" s="5"/>
      <c r="J30" s="5"/>
      <c r="K30" s="5"/>
      <c r="L30" s="5"/>
      <c r="O30" s="30"/>
      <c r="Q30" s="30"/>
    </row>
    <row r="31" spans="5:17" ht="12.75">
      <c r="E31" s="5"/>
      <c r="F31" s="5"/>
      <c r="G31" s="5"/>
      <c r="H31" s="5"/>
      <c r="I31" s="5"/>
      <c r="J31" s="5"/>
      <c r="K31" s="5"/>
      <c r="L31" s="5"/>
      <c r="O31" s="30"/>
      <c r="Q31" s="30"/>
    </row>
    <row r="32" spans="1:17" ht="12.75">
      <c r="A32" s="1" t="str">
        <f>A16</f>
        <v>3 Months</v>
      </c>
      <c r="B32" s="1"/>
      <c r="O32" s="5"/>
      <c r="Q32" s="5"/>
    </row>
    <row r="33" spans="1:17" ht="12.75">
      <c r="A33" s="15" t="s">
        <v>110</v>
      </c>
      <c r="B33" s="15"/>
      <c r="C33" s="15"/>
      <c r="O33" s="5"/>
      <c r="Q33" s="5"/>
    </row>
    <row r="34" spans="15:17" ht="7.5" customHeight="1">
      <c r="O34" s="5"/>
      <c r="Q34" s="5"/>
    </row>
    <row r="35" spans="1:17" ht="12.75">
      <c r="A35" t="s">
        <v>88</v>
      </c>
      <c r="E35" s="34"/>
      <c r="F35" s="36">
        <v>82046</v>
      </c>
      <c r="G35" s="34"/>
      <c r="H35" s="36">
        <v>0</v>
      </c>
      <c r="I35" s="34"/>
      <c r="J35" s="36">
        <v>16218</v>
      </c>
      <c r="K35" s="34"/>
      <c r="L35" s="35">
        <f>SUM(F35:J35)</f>
        <v>98264</v>
      </c>
      <c r="O35" s="5">
        <v>1023</v>
      </c>
      <c r="Q35" s="35">
        <f>L35+O35</f>
        <v>99287</v>
      </c>
    </row>
    <row r="36" spans="5:17" ht="7.5" customHeight="1">
      <c r="E36" s="9"/>
      <c r="F36" s="9"/>
      <c r="G36" s="9"/>
      <c r="H36" s="9"/>
      <c r="I36" s="9"/>
      <c r="J36" s="9"/>
      <c r="K36" s="9"/>
      <c r="L36" s="9"/>
      <c r="O36" s="30"/>
      <c r="Q36" s="30"/>
    </row>
    <row r="37" spans="1:17" ht="12.75">
      <c r="A37" t="s">
        <v>51</v>
      </c>
      <c r="E37" s="34"/>
      <c r="F37" s="36">
        <v>0</v>
      </c>
      <c r="G37" s="34"/>
      <c r="H37" s="36">
        <v>0</v>
      </c>
      <c r="I37" s="34"/>
      <c r="J37" s="36">
        <v>1007</v>
      </c>
      <c r="K37" s="34"/>
      <c r="L37" s="35">
        <f>SUM(F37:J37)</f>
        <v>1007</v>
      </c>
      <c r="O37" s="5">
        <v>0</v>
      </c>
      <c r="Q37" s="35">
        <f>L37+O37</f>
        <v>1007</v>
      </c>
    </row>
    <row r="38" spans="5:17" ht="7.5" customHeight="1">
      <c r="E38" s="9"/>
      <c r="F38" s="9"/>
      <c r="G38" s="9"/>
      <c r="H38" s="9"/>
      <c r="I38" s="9"/>
      <c r="J38" s="9"/>
      <c r="K38" s="9"/>
      <c r="L38" s="9"/>
      <c r="O38" s="30"/>
      <c r="Q38" s="30"/>
    </row>
    <row r="39" spans="1:17" ht="12.75">
      <c r="A39" t="s">
        <v>118</v>
      </c>
      <c r="E39" s="34"/>
      <c r="F39" s="36">
        <v>0</v>
      </c>
      <c r="G39" s="34"/>
      <c r="H39" s="36">
        <v>0</v>
      </c>
      <c r="I39" s="34"/>
      <c r="J39" s="36">
        <v>0</v>
      </c>
      <c r="K39" s="34"/>
      <c r="L39" s="36">
        <v>0</v>
      </c>
      <c r="O39" s="5">
        <v>0</v>
      </c>
      <c r="Q39" s="35">
        <f>L39+O39</f>
        <v>0</v>
      </c>
    </row>
    <row r="40" spans="5:17" ht="7.5" customHeight="1">
      <c r="E40" s="9"/>
      <c r="F40" s="9"/>
      <c r="G40" s="9"/>
      <c r="H40" s="9"/>
      <c r="I40" s="9"/>
      <c r="J40" s="9"/>
      <c r="K40" s="9"/>
      <c r="L40" s="9"/>
      <c r="O40" s="30"/>
      <c r="Q40" s="30"/>
    </row>
    <row r="41" spans="1:17" ht="13.5" thickBot="1">
      <c r="A41" t="s">
        <v>111</v>
      </c>
      <c r="E41" s="5"/>
      <c r="F41" s="16">
        <f>SUM(F35:F40)</f>
        <v>82046</v>
      </c>
      <c r="G41" s="5"/>
      <c r="H41" s="16">
        <f>SUM(H35:H40)</f>
        <v>0</v>
      </c>
      <c r="I41" s="5"/>
      <c r="J41" s="16">
        <f>SUM(J35:J40)</f>
        <v>17225</v>
      </c>
      <c r="K41" s="5"/>
      <c r="L41" s="16">
        <f>SUM(L35:L40)</f>
        <v>99271</v>
      </c>
      <c r="O41" s="16">
        <f>SUM(O35:O40)</f>
        <v>1023</v>
      </c>
      <c r="Q41" s="16">
        <f>SUM(Q35:Q40)</f>
        <v>100294</v>
      </c>
    </row>
    <row r="42" spans="5:17" ht="12.75">
      <c r="E42" s="5"/>
      <c r="F42" s="29"/>
      <c r="G42" s="5"/>
      <c r="H42" s="5"/>
      <c r="I42" s="5"/>
      <c r="J42" s="29"/>
      <c r="K42" s="5"/>
      <c r="L42" s="29"/>
      <c r="O42" s="5"/>
      <c r="Q42" s="55">
        <f>IF(ROUND(Q41-O41-L41,0)=0,0,"Check")</f>
        <v>0</v>
      </c>
    </row>
    <row r="43" spans="5:17" ht="12.75">
      <c r="E43" s="5"/>
      <c r="F43" s="29"/>
      <c r="G43" s="5"/>
      <c r="H43" s="5"/>
      <c r="I43" s="5"/>
      <c r="J43" s="29"/>
      <c r="K43" s="5"/>
      <c r="L43" s="29"/>
      <c r="O43" s="30"/>
      <c r="Q43" s="30"/>
    </row>
    <row r="44" spans="1:17" ht="12.75">
      <c r="A44" s="1" t="s">
        <v>89</v>
      </c>
      <c r="B44" s="1"/>
      <c r="C44" s="1"/>
      <c r="D44" s="1"/>
      <c r="E44" s="7"/>
      <c r="F44" s="7"/>
      <c r="G44" s="7"/>
      <c r="H44" s="7"/>
      <c r="I44" s="7"/>
      <c r="J44" s="5"/>
      <c r="K44" s="7"/>
      <c r="L44" s="5"/>
      <c r="O44" s="30"/>
      <c r="Q44" s="30"/>
    </row>
    <row r="45" spans="1:17" ht="12.75">
      <c r="A45" s="1" t="str">
        <f>Income!A58</f>
        <v>with the audited annual financial report for the year ended 31 December 2005</v>
      </c>
      <c r="B45" s="1"/>
      <c r="C45" s="1"/>
      <c r="D45" s="1"/>
      <c r="E45" s="7"/>
      <c r="F45" s="7"/>
      <c r="G45" s="7"/>
      <c r="H45" s="7"/>
      <c r="I45" s="7"/>
      <c r="J45" s="5"/>
      <c r="K45" s="7"/>
      <c r="L45" s="5"/>
      <c r="O45" s="30"/>
      <c r="Q45" s="30"/>
    </row>
    <row r="46" spans="5:17" ht="12.75">
      <c r="E46" s="5"/>
      <c r="F46" s="5"/>
      <c r="G46" s="5"/>
      <c r="H46" s="5"/>
      <c r="I46" s="5"/>
      <c r="J46" s="5"/>
      <c r="K46" s="5"/>
      <c r="L46" s="5"/>
      <c r="O46" s="30"/>
      <c r="Q46" s="30"/>
    </row>
    <row r="47" spans="5:17" ht="12.75">
      <c r="E47" s="5"/>
      <c r="F47" s="5"/>
      <c r="G47" s="5"/>
      <c r="H47" s="5"/>
      <c r="I47" s="5"/>
      <c r="J47" s="5"/>
      <c r="K47" s="5"/>
      <c r="L47" s="5"/>
      <c r="O47" s="30"/>
      <c r="Q47" s="30"/>
    </row>
    <row r="48" spans="5:17" ht="12.75">
      <c r="E48" s="5"/>
      <c r="F48" s="5"/>
      <c r="G48" s="5"/>
      <c r="H48" s="5"/>
      <c r="I48" s="5"/>
      <c r="J48" s="5"/>
      <c r="K48" s="5"/>
      <c r="L48" s="5"/>
      <c r="O48" s="30"/>
      <c r="Q48" s="30"/>
    </row>
    <row r="49" spans="5:17" ht="12.75">
      <c r="E49" s="5"/>
      <c r="F49" s="5"/>
      <c r="G49" s="5"/>
      <c r="H49" s="5"/>
      <c r="I49" s="5"/>
      <c r="J49" s="5"/>
      <c r="K49" s="5"/>
      <c r="L49" s="5"/>
      <c r="O49" s="30"/>
      <c r="Q49" s="30"/>
    </row>
    <row r="50" spans="5:17" ht="12.75">
      <c r="E50" s="5"/>
      <c r="F50" s="5"/>
      <c r="G50" s="5"/>
      <c r="H50" s="5"/>
      <c r="I50" s="5"/>
      <c r="J50" s="5"/>
      <c r="K50" s="5"/>
      <c r="L50" s="5"/>
      <c r="O50" s="30"/>
      <c r="Q50" s="30"/>
    </row>
    <row r="51" spans="5:17" ht="12.75">
      <c r="E51" s="5"/>
      <c r="F51" s="5"/>
      <c r="G51" s="5"/>
      <c r="H51" s="5"/>
      <c r="I51" s="5"/>
      <c r="J51" s="5"/>
      <c r="K51" s="5"/>
      <c r="L51" s="5"/>
      <c r="O51" s="30"/>
      <c r="Q51" s="30"/>
    </row>
    <row r="52" spans="5:17" ht="12.75">
      <c r="E52" s="5"/>
      <c r="F52" s="5"/>
      <c r="G52" s="5"/>
      <c r="H52" s="5"/>
      <c r="I52" s="5"/>
      <c r="J52" s="5"/>
      <c r="K52" s="5"/>
      <c r="L52" s="5"/>
      <c r="O52" s="30"/>
      <c r="Q52" s="30"/>
    </row>
    <row r="53" spans="5:17" ht="12.75">
      <c r="E53" s="5"/>
      <c r="F53" s="5"/>
      <c r="G53" s="5"/>
      <c r="H53" s="5"/>
      <c r="I53" s="5"/>
      <c r="J53" s="5"/>
      <c r="K53" s="5"/>
      <c r="L53" s="5"/>
      <c r="O53" s="30"/>
      <c r="Q53" s="30"/>
    </row>
    <row r="54" spans="5:17" ht="12.75">
      <c r="E54" s="5"/>
      <c r="F54" s="5"/>
      <c r="G54" s="5"/>
      <c r="H54" s="5"/>
      <c r="I54" s="5"/>
      <c r="J54" s="5"/>
      <c r="K54" s="5"/>
      <c r="L54" s="5"/>
      <c r="O54" s="30"/>
      <c r="Q54" s="30"/>
    </row>
    <row r="55" spans="5:17" ht="12.75">
      <c r="E55" s="5"/>
      <c r="F55" s="5"/>
      <c r="G55" s="5"/>
      <c r="H55" s="5"/>
      <c r="I55" s="5"/>
      <c r="J55" s="5"/>
      <c r="K55" s="5"/>
      <c r="L55" s="5"/>
      <c r="O55" s="30"/>
      <c r="Q55" s="30"/>
    </row>
    <row r="56" spans="5:17" ht="12.75">
      <c r="E56" s="5"/>
      <c r="F56" s="5"/>
      <c r="G56" s="5"/>
      <c r="H56" s="5"/>
      <c r="I56" s="5"/>
      <c r="J56" s="5"/>
      <c r="K56" s="5"/>
      <c r="L56" s="5"/>
      <c r="O56" s="30"/>
      <c r="Q56" s="30"/>
    </row>
    <row r="57" spans="5:12" ht="12.75">
      <c r="E57" s="5"/>
      <c r="F57" s="5"/>
      <c r="G57" s="5"/>
      <c r="H57" s="5"/>
      <c r="I57" s="5"/>
      <c r="J57" s="5"/>
      <c r="K57" s="5"/>
      <c r="L57" s="5"/>
    </row>
    <row r="58" spans="5:12" ht="12.75">
      <c r="E58" s="5"/>
      <c r="F58" s="5"/>
      <c r="G58" s="5"/>
      <c r="H58" s="5"/>
      <c r="I58" s="5"/>
      <c r="J58" s="5"/>
      <c r="K58" s="5"/>
      <c r="L58" s="5"/>
    </row>
    <row r="59" spans="5:12" ht="12.75">
      <c r="E59" s="5"/>
      <c r="F59" s="5"/>
      <c r="G59" s="5"/>
      <c r="H59" s="5"/>
      <c r="I59" s="5"/>
      <c r="J59" s="5"/>
      <c r="K59" s="5"/>
      <c r="L59" s="5"/>
    </row>
    <row r="60" spans="5:12" ht="12.75">
      <c r="E60" s="5"/>
      <c r="F60" s="5"/>
      <c r="G60" s="5"/>
      <c r="H60" s="5"/>
      <c r="I60" s="5"/>
      <c r="J60" s="5"/>
      <c r="K60" s="5"/>
      <c r="L60" s="5"/>
    </row>
    <row r="61" spans="5:12" ht="12.75">
      <c r="E61" s="5"/>
      <c r="F61" s="5"/>
      <c r="G61" s="5"/>
      <c r="H61" s="5"/>
      <c r="I61" s="5"/>
      <c r="J61" s="5"/>
      <c r="K61" s="5"/>
      <c r="L61" s="5"/>
    </row>
    <row r="62" spans="5:12" ht="12.75">
      <c r="E62" s="5"/>
      <c r="F62" s="5"/>
      <c r="G62" s="5"/>
      <c r="H62" s="5"/>
      <c r="I62" s="5"/>
      <c r="J62" s="5"/>
      <c r="K62" s="5"/>
      <c r="L62" s="5"/>
    </row>
    <row r="63" spans="5:12" ht="12.75">
      <c r="E63" s="5"/>
      <c r="F63" s="5"/>
      <c r="G63" s="5"/>
      <c r="H63" s="5"/>
      <c r="I63" s="5"/>
      <c r="J63" s="5"/>
      <c r="K63" s="5"/>
      <c r="L63" s="5"/>
    </row>
    <row r="64" spans="5:12" ht="12.75">
      <c r="E64" s="5"/>
      <c r="F64" s="5"/>
      <c r="G64" s="5"/>
      <c r="H64" s="5"/>
      <c r="I64" s="5"/>
      <c r="J64" s="5"/>
      <c r="K64" s="5"/>
      <c r="L64" s="5"/>
    </row>
    <row r="65" spans="5:12" ht="12.75">
      <c r="E65" s="5"/>
      <c r="F65" s="5"/>
      <c r="G65" s="5"/>
      <c r="H65" s="5"/>
      <c r="I65" s="5"/>
      <c r="J65" s="5"/>
      <c r="K65" s="5"/>
      <c r="L65" s="5"/>
    </row>
    <row r="66" spans="5:12" ht="12.75">
      <c r="E66" s="5"/>
      <c r="F66" s="5"/>
      <c r="G66" s="5"/>
      <c r="H66" s="5"/>
      <c r="I66" s="5"/>
      <c r="J66" s="5"/>
      <c r="K66" s="5"/>
      <c r="L66" s="5"/>
    </row>
    <row r="67" spans="5:12" ht="12.75">
      <c r="E67" s="5"/>
      <c r="F67" s="5"/>
      <c r="G67" s="5"/>
      <c r="H67" s="5"/>
      <c r="I67" s="5"/>
      <c r="J67" s="5"/>
      <c r="K67" s="5"/>
      <c r="L67" s="5"/>
    </row>
    <row r="68" spans="5:12" ht="12.75">
      <c r="E68" s="5"/>
      <c r="F68" s="5"/>
      <c r="G68" s="5"/>
      <c r="H68" s="5"/>
      <c r="I68" s="5"/>
      <c r="J68" s="5"/>
      <c r="K68" s="5"/>
      <c r="L68" s="5"/>
    </row>
    <row r="69" spans="5:12" ht="12.75">
      <c r="E69" s="5"/>
      <c r="F69" s="5"/>
      <c r="G69" s="5"/>
      <c r="H69" s="5"/>
      <c r="I69" s="5"/>
      <c r="J69" s="5"/>
      <c r="K69" s="5"/>
      <c r="L69" s="5"/>
    </row>
  </sheetData>
  <printOptions horizontalCentered="1"/>
  <pageMargins left="0.2755905511811024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Rebecca</cp:lastModifiedBy>
  <cp:lastPrinted>2006-05-24T07:19:17Z</cp:lastPrinted>
  <dcterms:created xsi:type="dcterms:W3CDTF">2002-11-15T09:17:45Z</dcterms:created>
  <dcterms:modified xsi:type="dcterms:W3CDTF">2006-05-24T07:19:53Z</dcterms:modified>
  <cp:category/>
  <cp:version/>
  <cp:contentType/>
  <cp:contentStatus/>
</cp:coreProperties>
</file>